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A0FA51D8-7F21-4619-AEA8-2D975F292C0E}" xr6:coauthVersionLast="47" xr6:coauthVersionMax="47" xr10:uidLastSave="{00000000-0000-0000-0000-000000000000}"/>
  <workbookProtection workbookAlgorithmName="SHA-512" workbookHashValue="9IUyLFejbBRkRRSJ3BaD0s8rYTP3yr/56Ua3gS5DRUzl5wVi99LOCVEu3fMcBu9hIVpo5qmQSPeEkIu6Y+6W+A==" workbookSaltValue="ruAJLCeeDydh6zMXZXqXn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Q6" i="5"/>
  <c r="W10" i="4" s="1"/>
  <c r="P6" i="5"/>
  <c r="O6" i="5"/>
  <c r="I10" i="4" s="1"/>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P10" i="4"/>
  <c r="B10" i="4"/>
  <c r="AL8" i="4"/>
  <c r="AD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<sst xmlns="http://schemas.openxmlformats.org/spreadsheetml/2006/main" count="228" uniqueCount="114">
  <si>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</si>
  <si>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</si>
  <si>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</si>
  <si>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</si>
  <si>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</si>
  <si>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</si>
  <si>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</si>
  <si>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</si>
  <si>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</si>
  <si>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</si>
  <si>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</si>
  <si>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</si>
  <si>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</si>
  <si>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</si>
  <si>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</si>
  <si>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</si>
  <si>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</si>
  <si>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</si>
  <si>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</si>
  <si>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</si>
  <si>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</si>
  <si>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</si>
  <si>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</si>
  <si>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</si>
  <si>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</si>
  <si>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</si>
  <si>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</si>
  <si>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</si>
  <si>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</si>
  <si>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</si>
  <si>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</si>
  <si>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</si>
  <si>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</si>
  <si>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</si>
  <si>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</si>
  <si>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</si>
  <si>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</si>
  <si>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</si>
  <si>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</si>
  <si>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</si>
  <si>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</si>
  <si>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</si>
  <si>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</si>
  <si>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</si>
  <si>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</si>
  <si>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</si>
  <si>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</si>
  <si>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</si>
  <si>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</si>
  <si>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</si>
  <si>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</si>
  <si>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</si>
  <si>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</si>
  <si>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</si>
  <si>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</si>
  <si>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</si>
  <si>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</si>
  <si>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</si>
  <si>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</si>
  <si>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</si>
  <si>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</si>
  <si>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</si>
  <si>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</si>
  <si>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</si>
  <si>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</si>
  <si>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</si>
  <si>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</si>
  <si>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</si>
  <si>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</si>
  <si>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</si>
  <si>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</si>
  <si>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</si>
  <si>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</si>
  <si>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</si>
  <si>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</si>
  <si>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</si>
  <si>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</si>
  <si>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</si>
  <si>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</si>
  <si>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</si>
  <si>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</si>
  <si>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</si>
  <si>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</si>
  <si>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</si>
  <si>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</si>
  <si>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</si>
  <si>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</si>
  <si>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</si>
  <si>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</si>
  <si>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</si>
  <si>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</si>
  <si>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</si>
  <si>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</si>
  <si>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</si>
  <si>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</si>
  <si>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</si>
  <si>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</si>
  <si>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</si>
  <si>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</si>
  <si>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</si>
  <si>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</si>
  <si>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</si>
  <si>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</si>
  <si>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</si>
  <si>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</si>
  <si>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</si>
  <si>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</si>
  <si>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</si>
  <si>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</si>
  <si>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</si>
  <si>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</si>
  <si>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①令和６年度は令和５年度に引き続き経常収支比率が100％を上回った。前年度より営業費用が増えたものの長期前受金戻入の増もあり、100％を超えることができた。引き続き経営改善を図っていかなければならない。②令和６年度は令和５年度に引き続き純利益が計上されたため、累積欠損金の減少につながった。今後の費用増加に備え、欠損金の解消に努めなければならない。③企業債償還金の減少に伴い数値が改善し前年度よりも数値が改善しているが、今後は資産更新に伴う企業債発行の増加が見込まれるため、流動資産を大きくする取組みが必要とされる。④令和６年度に企業債の発行はなく類似団体平均値より低い数値となっている。施設更新事業を行う場合にも収支バランスを取りながら、</t>
    </r>
    <r>
      <rPr>
        <sz val="11"/>
        <rFont val="ＭＳ ゴシック"/>
        <family val="3"/>
        <charset val="128"/>
      </rPr>
      <t>類似団体平均値以下を保ちたい。⑤経常費用が増えたため前年度より低くなっており、また、類似団体平均値よりも低い水準となっている。今後の施設更新費用を見据えて類似団体平均値に近づけるように努めたい。⑥給水原価については前年度よりも増加したものの、類似団体</t>
    </r>
    <r>
      <rPr>
        <sz val="11"/>
        <color theme="1"/>
        <rFont val="ＭＳ ゴシック"/>
        <family val="3"/>
        <charset val="128"/>
      </rPr>
      <t>平均値を下回っている。今後も有収率を改善し、水道水を安価に作れる利点を生かした運営を行う。⑦前年度より減少したものの、利用率の類似団体平均値を上回っている。今後は給水人口の推移に合わせた施設のダウンサイジングの検討も視野に入れなければならない。⑧有収率は、前年度に引き続き増加傾向である。しかしながら、全国平均</t>
    </r>
    <r>
      <rPr>
        <sz val="11"/>
        <color theme="1"/>
        <rFont val="ＭＳ ゴシック"/>
        <family val="3"/>
        <charset val="128"/>
      </rPr>
      <t>を下回っているため、管路更新、漏水調査などにより、漏水等の原因を解消したい。</t>
    </r>
    <rPh sb="320" eb="324">
      <t>ルイジダンタイ</t>
    </rPh>
    <phoneticPr fontId="4"/>
  </si>
  <si>
    <r>
      <t>①</t>
    </r>
    <r>
      <rPr>
        <sz val="11"/>
        <rFont val="ＭＳ ゴシック"/>
        <family val="3"/>
        <charset val="128"/>
      </rPr>
      <t>有形固定資産減価償却率は類似団体平均値よりも下回っているが増加傾向にある。減価償却が進んでいる旧上水道施設から計画的な更新が必要とされている。②管路経年化率は増加傾向にある。管路は法定耐用年数を超えているものも多く使用している。耐震化を図っていく必要もあり、重要施設につながる緊急性が高い箇所を厳選して実施する。③管路更新率は類似団体平均値</t>
    </r>
    <r>
      <rPr>
        <sz val="11"/>
        <color theme="1"/>
        <rFont val="ＭＳ ゴシック"/>
        <family val="3"/>
        <charset val="128"/>
      </rPr>
      <t xml:space="preserve">を下回っており、経営戦略の見直しにより計画的な管路更新が必要である。
</t>
    </r>
    <rPh sb="1" eb="3">
      <t>ユウケイ</t>
    </rPh>
    <rPh sb="3" eb="5">
      <t>コテイ</t>
    </rPh>
    <rPh sb="5" eb="7">
      <t>シサン</t>
    </rPh>
    <rPh sb="13" eb="17">
      <t>ルイジダンタイ</t>
    </rPh>
    <phoneticPr fontId="4"/>
  </si>
  <si>
    <t>令和7年度中に経営戦略の見直しを行い、料金改定も含めた水道収益の見直しと企業債の活用等の検討を進め、耐震化、老朽管更新、施設のダウンサイジング等計画的な整備を進めていく。</t>
    <rPh sb="0" eb="2">
      <t>レイワ</t>
    </rPh>
    <rPh sb="3" eb="5">
      <t>ネンド</t>
    </rPh>
    <rPh sb="5" eb="6">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</si>
</sst>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0.17</c:v>
                </c:pt>
                <c:pt idx="2">
                  <c:v>0.22</c:v>
                </c:pt>
                <c:pt idx="3">
                  <c:v>0.28000000000000003</c:v>
                </c:pt>
                <c:pt idx="4">
                  <c:v>0.15</c:v>
                </c:pt>
              </c:numCache>
            </c:numRef>
          </c:val>
          <c:extLst>
            <c:ext xmlns:c16="http://schemas.microsoft.com/office/drawing/2014/chart" uri="{C3380CC4-5D6E-409C-BE32-E72D297353CC}">
              <c16:uniqueId val="{00000000-6532-4DFD-AC42-12C89C0DA1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532-4DFD-AC42-12C89C0DA1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c:v>
                </c:pt>
                <c:pt idx="1">
                  <c:v>61.62</c:v>
                </c:pt>
                <c:pt idx="2">
                  <c:v>59.67</c:v>
                </c:pt>
                <c:pt idx="3">
                  <c:v>58.28</c:v>
                </c:pt>
                <c:pt idx="4">
                  <c:v>58.13</c:v>
                </c:pt>
              </c:numCache>
            </c:numRef>
          </c:val>
          <c:extLst>
            <c:ext xmlns:c16="http://schemas.microsoft.com/office/drawing/2014/chart" uri="{C3380CC4-5D6E-409C-BE32-E72D297353CC}">
              <c16:uniqueId val="{00000000-92FA-493F-B5A9-D9CEFF26EC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2FA-493F-B5A9-D9CEFF26EC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83.07</c:v>
                </c:pt>
                <c:pt idx="1">
                  <c:v>82.05</c:v>
                </c:pt>
                <c:pt idx="2">
                  <c:v>84.73</c:v>
                </c:pt>
                <c:pt idx="3">
                  <c:v>86.58</c:v>
                </c:pt>
                <c:pt idx="4">
                  <c:v>87.2</c:v>
                </c:pt>
              </c:numCache>
            </c:numRef>
          </c:val>
          <c:extLst>
            <c:ext xmlns:c16="http://schemas.microsoft.com/office/drawing/2014/chart" uri="{C3380CC4-5D6E-409C-BE32-E72D297353CC}">
              <c16:uniqueId val="{00000000-FB63-4604-A9D8-08A84CC9F7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B63-4604-A9D8-08A84CC9F7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103.46</c:v>
                </c:pt>
                <c:pt idx="1">
                  <c:v>98.06</c:v>
                </c:pt>
                <c:pt idx="2">
                  <c:v>99.96</c:v>
                </c:pt>
                <c:pt idx="3">
                  <c:v>101.49</c:v>
                </c:pt>
                <c:pt idx="4">
                  <c:v>100.56</c:v>
                </c:pt>
              </c:numCache>
            </c:numRef>
          </c:val>
          <c:extLst>
            <c:ext xmlns:c16="http://schemas.microsoft.com/office/drawing/2014/chart" uri="{C3380CC4-5D6E-409C-BE32-E72D297353CC}">
              <c16:uniqueId val="{00000000-142A-4D45-B4CA-50B21A79A7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42A-4D45-B4CA-50B21A79A7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47.18</c:v>
                </c:pt>
                <c:pt idx="1">
                  <c:v>49.41</c:v>
                </c:pt>
                <c:pt idx="2">
                  <c:v>51.46</c:v>
                </c:pt>
                <c:pt idx="3">
                  <c:v>51.51</c:v>
                </c:pt>
                <c:pt idx="4">
                  <c:v>53.42</c:v>
                </c:pt>
              </c:numCache>
            </c:numRef>
          </c:val>
          <c:extLst>
            <c:ext xmlns:c16="http://schemas.microsoft.com/office/drawing/2014/chart" uri="{C3380CC4-5D6E-409C-BE32-E72D297353CC}">
              <c16:uniqueId val="{00000000-A052-4ED7-A20B-D3C88C2F49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052-4ED7-A20B-D3C88C2F49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24.75</c:v>
                </c:pt>
                <c:pt idx="1">
                  <c:v>27.39</c:v>
                </c:pt>
                <c:pt idx="2">
                  <c:v>29.77</c:v>
                </c:pt>
                <c:pt idx="3">
                  <c:v>29.77</c:v>
                </c:pt>
                <c:pt idx="4">
                  <c:v>31.37</c:v>
                </c:pt>
              </c:numCache>
            </c:numRef>
          </c:val>
          <c:extLst>
            <c:ext xmlns:c16="http://schemas.microsoft.com/office/drawing/2014/chart" uri="{C3380CC4-5D6E-409C-BE32-E72D297353CC}">
              <c16:uniqueId val="{00000000-B747-42B3-925E-D3C742DE9C4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747-42B3-925E-D3C742DE9C4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6.41</c:v>
                </c:pt>
                <c:pt idx="1">
                  <c:v>9.2799999999999994</c:v>
                </c:pt>
                <c:pt idx="2">
                  <c:v>9.18</c:v>
                </c:pt>
                <c:pt idx="3">
                  <c:v>7.25</c:v>
                </c:pt>
                <c:pt idx="4">
                  <c:v>6.5</c:v>
                </c:pt>
              </c:numCache>
            </c:numRef>
          </c:val>
          <c:extLst>
            <c:ext xmlns:c16="http://schemas.microsoft.com/office/drawing/2014/chart" uri="{C3380CC4-5D6E-409C-BE32-E72D297353CC}">
              <c16:uniqueId val="{00000000-A4F7-4B87-9086-8AEC94E4FE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4F7-4B87-9086-8AEC94E4FE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223.02</c:v>
                </c:pt>
                <c:pt idx="1">
                  <c:v>234.59</c:v>
                </c:pt>
                <c:pt idx="2">
                  <c:v>268.56</c:v>
                </c:pt>
                <c:pt idx="3">
                  <c:v>261.51</c:v>
                </c:pt>
                <c:pt idx="4">
                  <c:v>289.75</c:v>
                </c:pt>
              </c:numCache>
            </c:numRef>
          </c:val>
          <c:extLst>
            <c:ext xmlns:c16="http://schemas.microsoft.com/office/drawing/2014/chart" uri="{C3380CC4-5D6E-409C-BE32-E72D297353CC}">
              <c16:uniqueId val="{00000000-4A3A-4AD2-B064-E9DEE03FF4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A3A-4AD2-B064-E9DEE03FF4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328.18</c:v>
                </c:pt>
                <c:pt idx="1">
                  <c:v>277.55</c:v>
                </c:pt>
                <c:pt idx="2">
                  <c:v>227.34</c:v>
                </c:pt>
                <c:pt idx="3">
                  <c:v>181.4</c:v>
                </c:pt>
                <c:pt idx="4">
                  <c:v>138.85</c:v>
                </c:pt>
              </c:numCache>
            </c:numRef>
          </c:val>
          <c:extLst>
            <c:ext xmlns:c16="http://schemas.microsoft.com/office/drawing/2014/chart" uri="{C3380CC4-5D6E-409C-BE32-E72D297353CC}">
              <c16:uniqueId val="{00000000-7291-44D5-A532-C85EF3DB1A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291-44D5-A532-C85EF3DB1A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81.680000000000007</c:v>
                </c:pt>
                <c:pt idx="1">
                  <c:v>76.849999999999994</c:v>
                </c:pt>
                <c:pt idx="2">
                  <c:v>79.77</c:v>
                </c:pt>
                <c:pt idx="3">
                  <c:v>82.37</c:v>
                </c:pt>
                <c:pt idx="4">
                  <c:v>81.86</c:v>
                </c:pt>
              </c:numCache>
            </c:numRef>
          </c:val>
          <c:extLst>
            <c:ext xmlns:c16="http://schemas.microsoft.com/office/drawing/2014/chart" uri="{C3380CC4-5D6E-409C-BE32-E72D297353CC}">
              <c16:uniqueId val="{00000000-0616-4464-9046-FB5DDAAEF5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616-4464-9046-FB5DDAAEF5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168.25</c:v>
                </c:pt>
                <c:pt idx="1">
                  <c:v>178.03</c:v>
                </c:pt>
                <c:pt idx="2">
                  <c:v>171.71</c:v>
                </c:pt>
                <c:pt idx="3">
                  <c:v>165.59</c:v>
                </c:pt>
                <c:pt idx="4">
                  <c:v>166.05</c:v>
                </c:pt>
              </c:numCache>
            </c:numRef>
          </c:val>
          <c:extLst>
            <c:ext xmlns:c16="http://schemas.microsoft.com/office/drawing/2014/chart" uri="{C3380CC4-5D6E-409C-BE32-E72D297353CC}">
              <c16:uniqueId val="{00000000-DB23-47B8-BD11-39A28D08E6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B23-47B8-BD11-39A28D08E6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松浦市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20439</v>
      </c>
      <c r="AM8" s="44"/>
      <c r="AN8" s="44"/>
      <c r="AO8" s="44"/>
      <c r="AP8" s="44"/>
      <c r="AQ8" s="44"/>
      <c r="AR8" s="44"/>
      <c r="AS8" s="44"/>
      <c r="AT8" s="45">
        <f>データ!$S$6</f>
        <v>130.55000000000001</v>
      </c>
      <c r="AU8" s="46"/>
      <c r="AV8" s="46"/>
      <c r="AW8" s="46"/>
      <c r="AX8" s="46"/>
      <c r="AY8" s="46"/>
      <c r="AZ8" s="46"/>
      <c r="BA8" s="46"/>
      <c r="BB8" s="47">
        <f>データ!$T$6</f>
        <v>156.56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86.65</v>
      </c>
      <c r="J10" s="46"/>
      <c r="K10" s="46"/>
      <c r="L10" s="46"/>
      <c r="M10" s="46"/>
      <c r="N10" s="46"/>
      <c r="O10" s="81"/>
      <c r="P10" s="47">
        <f>データ!$P$6</f>
        <v>99.84</v>
      </c>
      <c r="Q10" s="47"/>
      <c r="R10" s="47"/>
      <c r="S10" s="47"/>
      <c r="T10" s="47"/>
      <c r="U10" s="47"/>
      <c r="V10" s="47"/>
      <c r="W10" s="44">
        <f>データ!$Q$6</f>
        <v>2524</v>
      </c>
      <c r="X10" s="44"/>
      <c r="Y10" s="44"/>
      <c r="Z10" s="44"/>
      <c r="AA10" s="44"/>
      <c r="AB10" s="44"/>
      <c r="AC10" s="44"/>
      <c r="AD10" s="2"/>
      <c r="AE10" s="2"/>
      <c r="AF10" s="2"/>
      <c r="AG10" s="2"/>
      <c r="AH10" s="2"/>
      <c r="AI10" s="2"/>
      <c r="AJ10" s="2"/>
      <c r="AK10" s="2"/>
      <c r="AL10" s="44">
        <f>データ!$U$6</f>
        <v>20216</v>
      </c>
      <c r="AM10" s="44"/>
      <c r="AN10" s="44"/>
      <c r="AO10" s="44"/>
      <c r="AP10" s="44"/>
      <c r="AQ10" s="44"/>
      <c r="AR10" s="44"/>
      <c r="AS10" s="44"/>
      <c r="AT10" s="45">
        <f>データ!$V$6</f>
        <v>86.5</v>
      </c>
      <c r="AU10" s="46"/>
      <c r="AV10" s="46"/>
      <c r="AW10" s="46"/>
      <c r="AX10" s="46"/>
      <c r="AY10" s="46"/>
      <c r="AZ10" s="46"/>
      <c r="BA10" s="46"/>
      <c r="BB10" s="47">
        <f>データ!$W$6</f>
        <v>233.71</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9"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9"/>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9"/>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9"/>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9"/>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9"/>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9"/>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9"/>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9"/>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9"/>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9"/>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9"/>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9"/>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9"/>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9"/>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9"/>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9"/>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9"/>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9"/>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9"/>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9"/>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9"/>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9"/>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9"/>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9"/>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9"/>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9"/>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9"/>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9"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nt9H0rSRtDBJ0gJq+EHbCSNGAFaWZnNtdzpKdiqwdaYIYKoVxbBNJOgv//ff9RCjgrddXNwkcEBUOjPpH3i+g==" saltValue="JA/B286kYuMWh/XYScyG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422088</v>
      </c>
      <c r="D6" s="20">
        <f t="shared" si="3"/>
        <v>46</v>
      </c>
      <c r="E6" s="20">
        <f t="shared" si="3"/>
        <v>1</v>
      </c>
      <c r="F6" s="20">
        <f t="shared" si="3"/>
        <v>0</v>
      </c>
      <c r="G6" s="20">
        <f t="shared" si="3"/>
        <v>1</v>
      </c>
      <c r="H6" s="20" t="str">
        <f t="shared" si="3"/>
        <v>長崎県　松浦市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86.65</v>
      </c>
      <c r="P6" s="21">
        <f t="shared" si="3"/>
        <v>99.84</v>
      </c>
      <c r="Q6" s="21">
        <f t="shared" si="3"/>
        <v>2524</v>
      </c>
      <c r="R6" s="21">
        <f t="shared" si="3"/>
        <v>20439</v>
      </c>
      <c r="S6" s="21">
        <f t="shared" si="3"/>
        <v>130.55000000000001</v>
      </c>
      <c r="T6" s="21">
        <f t="shared" si="3"/>
        <v>156.56</v>
      </c>
      <c r="U6" s="21">
        <f t="shared" si="3"/>
        <v>20216</v>
      </c>
      <c r="V6" s="21">
        <f t="shared" si="3"/>
        <v>86.5</v>
      </c>
      <c r="W6" s="21">
        <f t="shared" si="3"/>
        <v>233.71</v>
      </c>
      <c r="X6" s="22">
        <f>IF(X7="",NA(),X7)</f>
        <v>103.46</v>
      </c>
      <c r="Y6" s="22">
        <f t="shared" ref="Y6:AG6" si="4">IF(Y7="",NA(),Y7)</f>
        <v>98.06</v>
      </c>
      <c r="Z6" s="22">
        <f t="shared" si="4"/>
        <v>99.96</v>
      </c>
      <c r="AA6" s="22">
        <f t="shared" si="4"/>
        <v>101.49</v>
      </c>
      <c r="AB6" s="22">
        <f t="shared" si="4"/>
        <v>100.56</v>
      </c>
      <c r="AC6" s="22">
        <f t="shared" si="4"/>
        <v>108.35</v>
      </c>
      <c r="AD6" s="22">
        <f t="shared" si="4"/>
        <v>108.84</v>
      </c>
      <c r="AE6" s="22">
        <f t="shared" si="4"/>
        <v>105.92</v>
      </c>
      <c r="AF6" s="22">
        <f t="shared" si="4"/>
        <v>106.01</v>
      </c>
      <c r="AG6" s="22">
        <f t="shared" si="4"/>
        <v>103.74</v>
      </c>
      <c r="AH6" s="21" t="str">
        <f>IF(AH7="","",IF(AH7="-","【-】","【"&amp;SUBSTITUTE(TEXT(AH7,"#,##0.00"),"-","△")&amp;"】"))</f>
        <v>【107.26】</v>
      </c>
      <c r="AI6" s="22">
        <f>IF(AI7="",NA(),AI7)</f>
        <v>6.41</v>
      </c>
      <c r="AJ6" s="22">
        <f t="shared" ref="AJ6:AR6" si="5">IF(AJ7="",NA(),AJ7)</f>
        <v>9.2799999999999994</v>
      </c>
      <c r="AK6" s="22">
        <f t="shared" si="5"/>
        <v>9.18</v>
      </c>
      <c r="AL6" s="22">
        <f t="shared" si="5"/>
        <v>7.25</v>
      </c>
      <c r="AM6" s="22">
        <f t="shared" si="5"/>
        <v>6.5</v>
      </c>
      <c r="AN6" s="22">
        <f t="shared" si="5"/>
        <v>3.98</v>
      </c>
      <c r="AO6" s="22">
        <f t="shared" si="5"/>
        <v>6.02</v>
      </c>
      <c r="AP6" s="22">
        <f t="shared" si="5"/>
        <v>7.78</v>
      </c>
      <c r="AQ6" s="22">
        <f t="shared" si="5"/>
        <v>9.59</v>
      </c>
      <c r="AR6" s="22">
        <f t="shared" si="5"/>
        <v>11.55</v>
      </c>
      <c r="AS6" s="21" t="str">
        <f>IF(AS7="","",IF(AS7="-","【-】","【"&amp;SUBSTITUTE(TEXT(AS7,"#,##0.00"),"-","△")&amp;"】"))</f>
        <v>【1.61】</v>
      </c>
      <c r="AT6" s="22">
        <f>IF(AT7="",NA(),AT7)</f>
        <v>223.02</v>
      </c>
      <c r="AU6" s="22">
        <f t="shared" ref="AU6:BC6" si="6">IF(AU7="",NA(),AU7)</f>
        <v>234.59</v>
      </c>
      <c r="AV6" s="22">
        <f t="shared" si="6"/>
        <v>268.56</v>
      </c>
      <c r="AW6" s="22">
        <f t="shared" si="6"/>
        <v>261.51</v>
      </c>
      <c r="AX6" s="22">
        <f t="shared" si="6"/>
        <v>289.75</v>
      </c>
      <c r="AY6" s="22">
        <f t="shared" si="6"/>
        <v>367.55</v>
      </c>
      <c r="AZ6" s="22">
        <f t="shared" si="6"/>
        <v>378.56</v>
      </c>
      <c r="BA6" s="22">
        <f t="shared" si="6"/>
        <v>364.46</v>
      </c>
      <c r="BB6" s="22">
        <f t="shared" si="6"/>
        <v>338.89</v>
      </c>
      <c r="BC6" s="22">
        <f t="shared" si="6"/>
        <v>352.34</v>
      </c>
      <c r="BD6" s="21" t="str">
        <f>IF(BD7="","",IF(BD7="-","【-】","【"&amp;SUBSTITUTE(TEXT(BD7,"#,##0.00"),"-","△")&amp;"】"))</f>
        <v>【239.69】</v>
      </c>
      <c r="BE6" s="22">
        <f>IF(BE7="",NA(),BE7)</f>
        <v>328.18</v>
      </c>
      <c r="BF6" s="22">
        <f t="shared" ref="BF6:BN6" si="7">IF(BF7="",NA(),BF7)</f>
        <v>277.55</v>
      </c>
      <c r="BG6" s="22">
        <f t="shared" si="7"/>
        <v>227.34</v>
      </c>
      <c r="BH6" s="22">
        <f t="shared" si="7"/>
        <v>181.4</v>
      </c>
      <c r="BI6" s="22">
        <f t="shared" si="7"/>
        <v>138.85</v>
      </c>
      <c r="BJ6" s="22">
        <f t="shared" si="7"/>
        <v>418.68</v>
      </c>
      <c r="BK6" s="22">
        <f t="shared" si="7"/>
        <v>395.68</v>
      </c>
      <c r="BL6" s="22">
        <f t="shared" si="7"/>
        <v>403.72</v>
      </c>
      <c r="BM6" s="22">
        <f t="shared" si="7"/>
        <v>400.21</v>
      </c>
      <c r="BN6" s="22">
        <f t="shared" si="7"/>
        <v>391.13</v>
      </c>
      <c r="BO6" s="21" t="str">
        <f>IF(BO7="","",IF(BO7="-","【-】","【"&amp;SUBSTITUTE(TEXT(BO7,"#,##0.00"),"-","△")&amp;"】"))</f>
        <v>【264.86】</v>
      </c>
      <c r="BP6" s="22">
        <f>IF(BP7="",NA(),BP7)</f>
        <v>81.680000000000007</v>
      </c>
      <c r="BQ6" s="22">
        <f t="shared" ref="BQ6:BY6" si="8">IF(BQ7="",NA(),BQ7)</f>
        <v>76.849999999999994</v>
      </c>
      <c r="BR6" s="22">
        <f t="shared" si="8"/>
        <v>79.77</v>
      </c>
      <c r="BS6" s="22">
        <f t="shared" si="8"/>
        <v>82.37</v>
      </c>
      <c r="BT6" s="22">
        <f t="shared" si="8"/>
        <v>81.86</v>
      </c>
      <c r="BU6" s="22">
        <f t="shared" si="8"/>
        <v>94.78</v>
      </c>
      <c r="BV6" s="22">
        <f t="shared" si="8"/>
        <v>97.59</v>
      </c>
      <c r="BW6" s="22">
        <f t="shared" si="8"/>
        <v>92.17</v>
      </c>
      <c r="BX6" s="22">
        <f t="shared" si="8"/>
        <v>92.83</v>
      </c>
      <c r="BY6" s="22">
        <f t="shared" si="8"/>
        <v>92.16</v>
      </c>
      <c r="BZ6" s="21" t="str">
        <f>IF(BZ7="","",IF(BZ7="-","【-】","【"&amp;SUBSTITUTE(TEXT(BZ7,"#,##0.00"),"-","△")&amp;"】"))</f>
        <v>【97.59】</v>
      </c>
      <c r="CA6" s="22">
        <f>IF(CA7="",NA(),CA7)</f>
        <v>168.25</v>
      </c>
      <c r="CB6" s="22">
        <f t="shared" ref="CB6:CJ6" si="9">IF(CB7="",NA(),CB7)</f>
        <v>178.03</v>
      </c>
      <c r="CC6" s="22">
        <f t="shared" si="9"/>
        <v>171.71</v>
      </c>
      <c r="CD6" s="22">
        <f t="shared" si="9"/>
        <v>165.59</v>
      </c>
      <c r="CE6" s="22">
        <f t="shared" si="9"/>
        <v>166.05</v>
      </c>
      <c r="CF6" s="22">
        <f t="shared" si="9"/>
        <v>181.3</v>
      </c>
      <c r="CG6" s="22">
        <f t="shared" si="9"/>
        <v>181.71</v>
      </c>
      <c r="CH6" s="22">
        <f t="shared" si="9"/>
        <v>188.51</v>
      </c>
      <c r="CI6" s="22">
        <f t="shared" si="9"/>
        <v>189.43</v>
      </c>
      <c r="CJ6" s="22">
        <f t="shared" si="9"/>
        <v>196.75</v>
      </c>
      <c r="CK6" s="21" t="str">
        <f>IF(CK7="","",IF(CK7="-","【-】","【"&amp;SUBSTITUTE(TEXT(CK7,"#,##0.00"),"-","△")&amp;"】"))</f>
        <v>【181.66】</v>
      </c>
      <c r="CL6" s="22">
        <f>IF(CL7="",NA(),CL7)</f>
        <v>61</v>
      </c>
      <c r="CM6" s="22">
        <f t="shared" ref="CM6:CU6" si="10">IF(CM7="",NA(),CM7)</f>
        <v>61.62</v>
      </c>
      <c r="CN6" s="22">
        <f t="shared" si="10"/>
        <v>59.67</v>
      </c>
      <c r="CO6" s="22">
        <f t="shared" si="10"/>
        <v>58.28</v>
      </c>
      <c r="CP6" s="22">
        <f t="shared" si="10"/>
        <v>58.13</v>
      </c>
      <c r="CQ6" s="22">
        <f t="shared" si="10"/>
        <v>55.89</v>
      </c>
      <c r="CR6" s="22">
        <f t="shared" si="10"/>
        <v>55.72</v>
      </c>
      <c r="CS6" s="22">
        <f t="shared" si="10"/>
        <v>55.31</v>
      </c>
      <c r="CT6" s="22">
        <f t="shared" si="10"/>
        <v>55.14</v>
      </c>
      <c r="CU6" s="22">
        <f t="shared" si="10"/>
        <v>54.99</v>
      </c>
      <c r="CV6" s="21" t="str">
        <f>IF(CV7="","",IF(CV7="-","【-】","【"&amp;SUBSTITUTE(TEXT(CV7,"#,##0.00"),"-","△")&amp;"】"))</f>
        <v>【60.21】</v>
      </c>
      <c r="CW6" s="22">
        <f>IF(CW7="",NA(),CW7)</f>
        <v>83.07</v>
      </c>
      <c r="CX6" s="22">
        <f t="shared" ref="CX6:DF6" si="11">IF(CX7="",NA(),CX7)</f>
        <v>82.05</v>
      </c>
      <c r="CY6" s="22">
        <f t="shared" si="11"/>
        <v>84.73</v>
      </c>
      <c r="CZ6" s="22">
        <f t="shared" si="11"/>
        <v>86.58</v>
      </c>
      <c r="DA6" s="22">
        <f t="shared" si="11"/>
        <v>87.2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47.18</v>
      </c>
      <c r="DI6" s="22">
        <f t="shared" ref="DI6:DQ6" si="12">IF(DI7="",NA(),DI7)</f>
        <v>49.41</v>
      </c>
      <c r="DJ6" s="22">
        <f t="shared" si="12"/>
        <v>51.46</v>
      </c>
      <c r="DK6" s="22">
        <f t="shared" si="12"/>
        <v>51.51</v>
      </c>
      <c r="DL6" s="22">
        <f t="shared" si="12"/>
        <v>53.42</v>
      </c>
      <c r="DM6" s="22">
        <f t="shared" si="12"/>
        <v>50.63</v>
      </c>
      <c r="DN6" s="22">
        <f t="shared" si="12"/>
        <v>51.29</v>
      </c>
      <c r="DO6" s="22">
        <f t="shared" si="12"/>
        <v>52.2</v>
      </c>
      <c r="DP6" s="22">
        <f t="shared" si="12"/>
        <v>52.7</v>
      </c>
      <c r="DQ6" s="22">
        <f t="shared" si="12"/>
        <v>53.48</v>
      </c>
      <c r="DR6" s="21" t="str">
        <f>IF(DR7="","",IF(DR7="-","【-】","【"&amp;SUBSTITUTE(TEXT(DR7,"#,##0.00"),"-","△")&amp;"】"))</f>
        <v>【52.41】</v>
      </c>
      <c r="DS6" s="22">
        <f>IF(DS7="",NA(),DS7)</f>
        <v>24.75</v>
      </c>
      <c r="DT6" s="22">
        <f t="shared" ref="DT6:EB6" si="13">IF(DT7="",NA(),DT7)</f>
        <v>27.39</v>
      </c>
      <c r="DU6" s="22">
        <f t="shared" si="13"/>
        <v>29.77</v>
      </c>
      <c r="DV6" s="22">
        <f t="shared" si="13"/>
        <v>29.77</v>
      </c>
      <c r="DW6" s="22">
        <f t="shared" si="13"/>
        <v>31.37</v>
      </c>
      <c r="DX6" s="22">
        <f t="shared" si="13"/>
        <v>18.28</v>
      </c>
      <c r="DY6" s="22">
        <f t="shared" si="13"/>
        <v>19.61</v>
      </c>
      <c r="DZ6" s="22">
        <f t="shared" si="13"/>
        <v>20.73</v>
      </c>
      <c r="EA6" s="22">
        <f t="shared" si="13"/>
        <v>22.86</v>
      </c>
      <c r="EB6" s="22">
        <f t="shared" si="13"/>
        <v>24.31</v>
      </c>
      <c r="EC6" s="21" t="str">
        <f>IF(EC7="","",IF(EC7="-","【-】","【"&amp;SUBSTITUTE(TEXT(EC7,"#,##0.00"),"-","△")&amp;"】"))</f>
        <v>【26.78】</v>
      </c>
      <c r="ED6" s="22">
        <f>IF(ED7="",NA(),ED7)</f>
        <v>0.15</v>
      </c>
      <c r="EE6" s="22">
        <f t="shared" ref="EE6:EM6" si="14">IF(EE7="",NA(),EE7)</f>
        <v>0.17</v>
      </c>
      <c r="EF6" s="22">
        <f t="shared" si="14"/>
        <v>0.22</v>
      </c>
      <c r="EG6" s="22">
        <f t="shared" si="14"/>
        <v>0.28000000000000003</v>
      </c>
      <c r="EH6" s="22">
        <f t="shared" si="14"/>
        <v>0.15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422088</v>
      </c>
      <c r="D7" s="24">
        <v>46</v>
      </c>
      <c r="E7" s="24">
        <v>1</v>
      </c>
      <c r="F7" s="24">
        <v>0</v>
      </c>
      <c r="G7" s="24">
        <v>1</v>
      </c>
      <c r="H7" s="24" t="s">
        <v>93</v>
      </c>
      <c r="I7" s="24" t="s">
        <v>94</v>
      </c>
      <c r="J7" s="24" t="s">
        <v>95</v>
      </c>
      <c r="K7" s="24" t="s">
        <v>96</v>
      </c>
      <c r="L7" s="24" t="s">
        <v>97</v>
      </c>
      <c r="M7" s="24" t="s">
        <v>98</v>
      </c>
      <c r="N7" s="25" t="s">
        <v>99</v>
      </c>
      <c r="O7" s="25">
        <v>86.65</v>
      </c>
      <c r="P7" s="25">
        <v>99.84</v>
      </c>
      <c r="Q7" s="25">
        <v>2524</v>
      </c>
      <c r="R7" s="25">
        <v>20439</v>
      </c>
      <c r="S7" s="25">
        <v>130.55000000000001</v>
      </c>
      <c r="T7" s="25">
        <v>156.56</v>
      </c>
      <c r="U7" s="25">
        <v>20216</v>
      </c>
      <c r="V7" s="25">
        <v>86.5</v>
      </c>
      <c r="W7" s="25">
        <v>233.71</v>
      </c>
      <c r="X7" s="25">
        <v>103.46</v>
      </c>
      <c r="Y7" s="25">
        <v>98.06</v>
      </c>
      <c r="Z7" s="25">
        <v>99.96</v>
      </c>
      <c r="AA7" s="25">
        <v>101.49</v>
      </c>
      <c r="AB7" s="25">
        <v>100.56</v>
      </c>
      <c r="AC7" s="25">
        <v>108.35</v>
      </c>
      <c r="AD7" s="25">
        <v>108.84</v>
      </c>
      <c r="AE7" s="25">
        <v>105.92</v>
      </c>
      <c r="AF7" s="25">
        <v>106.01</v>
      </c>
      <c r="AG7" s="25">
        <v>103.74</v>
      </c>
      <c r="AH7" s="25">
        <v>107.26</v>
      </c>
      <c r="AI7" s="25">
        <v>6.41</v>
      </c>
      <c r="AJ7" s="25">
        <v>9.2799999999999994</v>
      </c>
      <c r="AK7" s="25">
        <v>9.18</v>
      </c>
      <c r="AL7" s="25">
        <v>7.25</v>
      </c>
      <c r="AM7" s="25">
        <v>6.5</v>
      </c>
      <c r="AN7" s="25">
        <v>3.98</v>
      </c>
      <c r="AO7" s="25">
        <v>6.02</v>
      </c>
      <c r="AP7" s="25">
        <v>7.78</v>
      </c>
      <c r="AQ7" s="25">
        <v>9.59</v>
      </c>
      <c r="AR7" s="25">
        <v>11.55</v>
      </c>
      <c r="AS7" s="25">
        <v>1.61</v>
      </c>
      <c r="AT7" s="25">
        <v>223.02</v>
      </c>
      <c r="AU7" s="25">
        <v>234.59</v>
      </c>
      <c r="AV7" s="25">
        <v>268.56</v>
      </c>
      <c r="AW7" s="25">
        <v>261.51</v>
      </c>
      <c r="AX7" s="25">
        <v>289.75</v>
      </c>
      <c r="AY7" s="25">
        <v>367.55</v>
      </c>
      <c r="AZ7" s="25">
        <v>378.56</v>
      </c>
      <c r="BA7" s="25">
        <v>364.46</v>
      </c>
      <c r="BB7" s="25">
        <v>338.89</v>
      </c>
      <c r="BC7" s="25">
        <v>352.34</v>
      </c>
      <c r="BD7" s="25">
        <v>239.69</v>
      </c>
      <c r="BE7" s="25">
        <v>328.18</v>
      </c>
      <c r="BF7" s="25">
        <v>277.55</v>
      </c>
      <c r="BG7" s="25">
        <v>227.34</v>
      </c>
      <c r="BH7" s="25">
        <v>181.4</v>
      </c>
      <c r="BI7" s="25">
        <v>138.85</v>
      </c>
      <c r="BJ7" s="25">
        <v>418.68</v>
      </c>
      <c r="BK7" s="25">
        <v>395.68</v>
      </c>
      <c r="BL7" s="25">
        <v>403.72</v>
      </c>
      <c r="BM7" s="25">
        <v>400.21</v>
      </c>
      <c r="BN7" s="25">
        <v>391.13</v>
      </c>
      <c r="BO7" s="25">
        <v>264.86</v>
      </c>
      <c r="BP7" s="25">
        <v>81.680000000000007</v>
      </c>
      <c r="BQ7" s="25">
        <v>76.849999999999994</v>
      </c>
      <c r="BR7" s="25">
        <v>79.77</v>
      </c>
      <c r="BS7" s="25">
        <v>82.37</v>
      </c>
      <c r="BT7" s="25">
        <v>81.86</v>
      </c>
      <c r="BU7" s="25">
        <v>94.78</v>
      </c>
      <c r="BV7" s="25">
        <v>97.59</v>
      </c>
      <c r="BW7" s="25">
        <v>92.17</v>
      </c>
      <c r="BX7" s="25">
        <v>92.83</v>
      </c>
      <c r="BY7" s="25">
        <v>92.16</v>
      </c>
      <c r="BZ7" s="25">
        <v>97.59</v>
      </c>
      <c r="CA7" s="25">
        <v>168.25</v>
      </c>
      <c r="CB7" s="25">
        <v>178.03</v>
      </c>
      <c r="CC7" s="25">
        <v>171.71</v>
      </c>
      <c r="CD7" s="25">
        <v>165.59</v>
      </c>
      <c r="CE7" s="25">
        <v>166.05</v>
      </c>
      <c r="CF7" s="25">
        <v>181.3</v>
      </c>
      <c r="CG7" s="25">
        <v>181.71</v>
      </c>
      <c r="CH7" s="25">
        <v>188.51</v>
      </c>
      <c r="CI7" s="25">
        <v>189.43</v>
      </c>
      <c r="CJ7" s="25">
        <v>196.75</v>
      </c>
      <c r="CK7" s="25">
        <v>181.66</v>
      </c>
      <c r="CL7" s="25">
        <v>61</v>
      </c>
      <c r="CM7" s="25">
        <v>61.62</v>
      </c>
      <c r="CN7" s="25">
        <v>59.67</v>
      </c>
      <c r="CO7" s="25">
        <v>58.28</v>
      </c>
      <c r="CP7" s="25">
        <v>58.13</v>
      </c>
      <c r="CQ7" s="25">
        <v>55.89</v>
      </c>
      <c r="CR7" s="25">
        <v>55.72</v>
      </c>
      <c r="CS7" s="25">
        <v>55.31</v>
      </c>
      <c r="CT7" s="25">
        <v>55.14</v>
      </c>
      <c r="CU7" s="25">
        <v>54.99</v>
      </c>
      <c r="CV7" s="25">
        <v>60.21</v>
      </c>
      <c r="CW7" s="25">
        <v>83.07</v>
      </c>
      <c r="CX7" s="25">
        <v>82.05</v>
      </c>
      <c r="CY7" s="25">
        <v>84.73</v>
      </c>
      <c r="CZ7" s="25">
        <v>86.58</v>
      </c>
      <c r="DA7" s="25">
        <v>87.2</v>
      </c>
      <c r="DB7" s="25">
        <v>81.27</v>
      </c>
      <c r="DC7" s="25">
        <v>81.260000000000005</v>
      </c>
      <c r="DD7" s="25">
        <v>80.36</v>
      </c>
      <c r="DE7" s="25">
        <v>80.13</v>
      </c>
      <c r="DF7" s="25">
        <v>79.34</v>
      </c>
      <c r="DG7" s="25">
        <v>89.21</v>
      </c>
      <c r="DH7" s="25">
        <v>47.18</v>
      </c>
      <c r="DI7" s="25">
        <v>49.41</v>
      </c>
      <c r="DJ7" s="25">
        <v>51.46</v>
      </c>
      <c r="DK7" s="25">
        <v>51.51</v>
      </c>
      <c r="DL7" s="25">
        <v>53.42</v>
      </c>
      <c r="DM7" s="25">
        <v>50.63</v>
      </c>
      <c r="DN7" s="25">
        <v>51.29</v>
      </c>
      <c r="DO7" s="25">
        <v>52.2</v>
      </c>
      <c r="DP7" s="25">
        <v>52.7</v>
      </c>
      <c r="DQ7" s="25">
        <v>53.48</v>
      </c>
      <c r="DR7" s="25">
        <v>52.41</v>
      </c>
      <c r="DS7" s="25">
        <v>24.75</v>
      </c>
      <c r="DT7" s="25">
        <v>27.39</v>
      </c>
      <c r="DU7" s="25">
        <v>29.77</v>
      </c>
      <c r="DV7" s="25">
        <v>29.77</v>
      </c>
      <c r="DW7" s="25">
        <v>31.37</v>
      </c>
      <c r="DX7" s="25">
        <v>18.28</v>
      </c>
      <c r="DY7" s="25">
        <v>19.61</v>
      </c>
      <c r="DZ7" s="25">
        <v>20.73</v>
      </c>
      <c r="EA7" s="25">
        <v>22.86</v>
      </c>
      <c r="EB7" s="25">
        <v>24.31</v>
      </c>
      <c r="EC7" s="25">
        <v>26.78</v>
      </c>
      <c r="ED7" s="25">
        <v>0.15</v>
      </c>
      <c r="EE7" s="25">
        <v>0.17</v>
      </c>
      <c r="EF7" s="25">
        <v>0.22</v>
      </c>
      <c r="EG7" s="25">
        <v>0.28000000000000003</v>
      </c>
      <c r="EH7" s="25">
        <v>0.15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2025-12-12T09:23:51Z</dcterms:created>
  <dcterms:modified xsi:type="dcterms:W3CDTF">2026-03-04T05:40:36Z</dcterms:modified>
  <cp:category/>
</cp:coreProperties>
</file>