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0977F6F-A491-4331-BA42-3692250ABD96}" xr6:coauthVersionLast="47" xr6:coauthVersionMax="47" xr10:uidLastSave="{00000000-0000-0000-0000-000000000000}"/>
  <workbookProtection workbookAlgorithmName="SHA-512" workbookHashValue="L0PvGQg3dHgVw7SroGE1ReABIB6vFGJ+al+nG9VxnGgjuMieo3WWqvDLJjIIK9uCbv4LExs0XedWi0Tph4ZXuQ==" workbookSaltValue="DkCz0bM/HboQSBzmYCAfW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BD10" i="5" s="1"/>
  <c r="C10" i="5"/>
  <c r="DF10" i="5" s="1"/>
  <c r="B10" i="5"/>
  <c r="GK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CA80" i="4" s="1"/>
  <c r="DE6" i="5"/>
  <c r="DF11" i="5" s="1"/>
  <c r="DD6" i="5"/>
  <c r="DE11" i="5" s="1"/>
  <c r="DC6" i="5"/>
  <c r="GJ90" i="4" s="1"/>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W81" i="4"/>
  <c r="CA81" i="4"/>
  <c r="AZ81" i="4"/>
  <c r="RA80" i="4"/>
  <c r="NX80" i="4"/>
  <c r="KO80" i="4"/>
  <c r="JN80" i="4"/>
  <c r="GK80" i="4"/>
  <c r="PZ79" i="4"/>
  <c r="OY79" i="4"/>
  <c r="NX79" i="4"/>
  <c r="KO79" i="4"/>
  <c r="JN79" i="4"/>
  <c r="IM79" i="4"/>
  <c r="EC79" i="4"/>
  <c r="DB79" i="4"/>
  <c r="AZ79" i="4"/>
  <c r="RH56" i="4"/>
  <c r="OZ56" i="4"/>
  <c r="BL56" i="4"/>
  <c r="LT55" i="4"/>
  <c r="KF55" i="4"/>
  <c r="ER55" i="4"/>
  <c r="CF55" i="4"/>
  <c r="RH54" i="4"/>
  <c r="LT54" i="4"/>
  <c r="KZ54" i="4"/>
  <c r="HT54" i="4"/>
  <c r="CZ54" i="4"/>
  <c r="CF54" i="4"/>
  <c r="OZ33" i="4"/>
  <c r="MN33" i="4"/>
  <c r="GZ33" i="4"/>
  <c r="BL33" i="4"/>
  <c r="PT32" i="4"/>
  <c r="KF32" i="4"/>
  <c r="RH31" i="4"/>
  <c r="QN31" i="4"/>
  <c r="PT31" i="4"/>
  <c r="LT31" i="4"/>
  <c r="KZ31" i="4"/>
  <c r="HT31" i="4"/>
  <c r="GZ31" i="4"/>
  <c r="GF31" i="4"/>
  <c r="CZ31" i="4"/>
  <c r="CF31" i="4"/>
  <c r="LZ10" i="4"/>
  <c r="IT10" i="4"/>
  <c r="FN10" i="4"/>
  <c r="CH10" i="4"/>
  <c r="B10" i="4"/>
  <c r="PF8" i="4"/>
  <c r="LZ8" i="4"/>
  <c r="IT8" i="4"/>
  <c r="FN8" i="4"/>
  <c r="CH8" i="4"/>
  <c r="B8" i="4"/>
  <c r="B5" i="4"/>
  <c r="HL81" i="4" l="1"/>
  <c r="PT55" i="4"/>
  <c r="GF54" i="4"/>
  <c r="RH55" i="4"/>
  <c r="PZ81" i="4"/>
  <c r="GZ54" i="4"/>
  <c r="AZ80" i="4"/>
  <c r="RA81" i="4"/>
  <c r="CF32" i="4"/>
  <c r="GF56" i="4"/>
  <c r="DB80" i="4"/>
  <c r="JL33" i="4"/>
  <c r="HT55" i="4"/>
  <c r="IM81" i="4"/>
  <c r="GZ56" i="4"/>
  <c r="CZ33" i="4"/>
  <c r="GF55" i="4"/>
  <c r="KZ56" i="4"/>
  <c r="JN81" i="4"/>
  <c r="OZ55" i="4"/>
  <c r="KO81" i="4"/>
  <c r="ER32" i="4"/>
  <c r="LT32" i="4"/>
  <c r="PT54" i="4"/>
  <c r="MN56" i="4"/>
  <c r="OF32" i="4"/>
  <c r="QN54" i="4"/>
  <c r="MW80" i="4"/>
  <c r="AR55" i="4"/>
  <c r="LT33" i="4"/>
  <c r="RH32" i="4"/>
  <c r="AR33" i="4"/>
  <c r="OF33" i="4"/>
  <c r="Y10" i="5"/>
  <c r="CA10" i="5"/>
  <c r="HT32" i="4"/>
  <c r="CF33" i="4"/>
  <c r="AR54" i="4"/>
  <c r="JL56" i="4"/>
  <c r="GK81" i="4"/>
  <c r="ED10" i="5"/>
  <c r="BP10" i="5"/>
  <c r="DS10" i="5"/>
  <c r="GZ32" i="4"/>
  <c r="X33" i="4"/>
  <c r="KZ33" i="4"/>
  <c r="KZ55" i="4"/>
  <c r="X10" i="5"/>
  <c r="BQ10" i="5"/>
  <c r="DT10" i="5"/>
  <c r="CM11" i="5"/>
  <c r="OF31" i="4"/>
  <c r="KF56" i="4"/>
  <c r="AI10" i="5"/>
  <c r="CB10" i="5"/>
  <c r="DG11" i="5"/>
  <c r="AJ10" i="5"/>
  <c r="CK10" i="5"/>
  <c r="AS10" i="5"/>
  <c r="CL10" i="5"/>
  <c r="AQ11" i="5"/>
  <c r="AT10" i="5"/>
  <c r="DH10" i="5"/>
  <c r="Y79" i="4"/>
  <c r="LT56" i="4"/>
  <c r="OZ32" i="4"/>
  <c r="GF33" i="4"/>
  <c r="RH33" i="4"/>
  <c r="GZ55" i="4"/>
  <c r="AR56" i="4"/>
  <c r="OF56" i="4"/>
  <c r="DI10" i="5"/>
  <c r="CT10" i="5"/>
  <c r="BB10" i="5"/>
  <c r="EA10" i="5"/>
  <c r="CI10" i="5"/>
  <c r="AQ10" i="5"/>
  <c r="MW79" i="4"/>
  <c r="JL54" i="4"/>
  <c r="JL31" i="4"/>
  <c r="BM10" i="5"/>
  <c r="BX10" i="5"/>
  <c r="V11" i="5"/>
  <c r="BY12" i="5"/>
  <c r="EB10" i="5"/>
  <c r="CJ10" i="5"/>
  <c r="AR10" i="5"/>
  <c r="DQ10" i="5"/>
  <c r="BY10" i="5"/>
  <c r="AG10" i="5"/>
  <c r="HL79" i="4"/>
  <c r="FL54" i="4"/>
  <c r="FL31" i="4"/>
  <c r="U10" i="5"/>
  <c r="AF10" i="5"/>
  <c r="BN10" i="5"/>
  <c r="CU10" i="5"/>
  <c r="W11" i="5"/>
  <c r="BE11" i="5"/>
  <c r="BY11" i="5"/>
  <c r="CZ32" i="4"/>
  <c r="HT33" i="4"/>
  <c r="PT33" i="4"/>
  <c r="CF56" i="4"/>
  <c r="HL80" i="4"/>
  <c r="DE12" i="5"/>
  <c r="Y81" i="4"/>
  <c r="DI12" i="5"/>
  <c r="EC81" i="4"/>
  <c r="DR11" i="5"/>
  <c r="IM80" i="4"/>
  <c r="EC12" i="5"/>
  <c r="OY81" i="4"/>
  <c r="X31" i="4"/>
  <c r="ER31" i="4"/>
  <c r="KF31" i="4"/>
  <c r="OZ31" i="4"/>
  <c r="X32" i="4"/>
  <c r="ER33" i="4"/>
  <c r="OF54" i="4"/>
  <c r="CZ55" i="4"/>
  <c r="OF55" i="4"/>
  <c r="X56" i="4"/>
  <c r="CZ56" i="4"/>
  <c r="HT56" i="4"/>
  <c r="PT56" i="4"/>
  <c r="OY80" i="4"/>
  <c r="NX81" i="4"/>
  <c r="DR10" i="5"/>
  <c r="BZ10" i="5"/>
  <c r="AH10" i="5"/>
  <c r="DG10" i="5"/>
  <c r="BO10" i="5"/>
  <c r="W10" i="5"/>
  <c r="CA79" i="4"/>
  <c r="BL54" i="4"/>
  <c r="BL31" i="4"/>
  <c r="V10" i="5"/>
  <c r="BC10" i="5"/>
  <c r="CV10" i="5"/>
  <c r="EC10" i="5"/>
  <c r="ED11" i="5"/>
  <c r="AG12" i="5"/>
  <c r="BE12" i="5"/>
  <c r="AR31" i="4"/>
  <c r="GF32" i="4"/>
  <c r="KZ32" i="4"/>
  <c r="KF33" i="4"/>
  <c r="X54" i="4"/>
  <c r="ER54" i="4"/>
  <c r="KF54" i="4"/>
  <c r="OZ54" i="4"/>
  <c r="X55" i="4"/>
  <c r="ER56" i="4"/>
  <c r="Y80" i="4"/>
  <c r="EC80" i="4"/>
  <c r="DB81" i="4"/>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<sst xmlns="http://schemas.openxmlformats.org/spreadsheetml/2006/main" count="262" uniqueCount="106">
  <si>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</si>
  <si>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</si>
  <si>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</si>
  <si>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</si>
  <si>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</si>
  <si>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</si>
  <si>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</si>
  <si>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</si>
  <si>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</si>
  <si>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</si>
  <si>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</si>
  <si>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</si>
  <si>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</si>
  <si>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</si>
  <si>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</si>
  <si>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</si>
  <si>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</si>
  <si>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</si>
  <si>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</si>
  <si>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</si>
  <si>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</si>
  <si>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</si>
  <si>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</si>
  <si>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</si>
  <si>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</si>
  <si>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</si>
  <si>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</si>
  <si>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</si>
  <si>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</si>
  <si>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</si>
  <si>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</si>
  <si>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</si>
  <si>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</si>
  <si>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</si>
  <si>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</si>
  <si>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</si>
  <si>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</si>
  <si>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</si>
  <si>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</si>
  <si>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</si>
  <si>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</si>
  <si>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</si>
  <si>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</si>
  <si>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</si>
  <si>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</si>
  <si>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</si>
  <si>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</si>
  <si>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</si>
  <si>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</si>
  <si>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</si>
  <si>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</si>
  <si>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</si>
  <si>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</si>
  <si>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</si>
  <si>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</si>
  <si>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</si>
  <si>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</si>
  <si>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</si>
  <si>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</si>
  <si>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</si>
  <si>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</si>
  <si>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</si>
  <si>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</si>
  <si>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</si>
  <si>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</si>
  <si>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</si>
  <si>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</si>
  <si>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</si>
  <si>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</si>
  <si>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</si>
  <si>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</si>
  <si>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</si>
  <si>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</si>
  <si>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</si>
  <si>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</si>
  <si>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</si>
  <si>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</si>
  <si>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</si>
  <si>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</si>
  <si>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</si>
  <si>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</si>
  <si>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</si>
  <si>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</si>
  <si>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</si>
  <si>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</si>
  <si>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</si>
  <si>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</si>
  <si>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</si>
  <si>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</si>
  <si>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</si>
  <si>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</si>
  <si>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</si>
  <si>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</si>
  <si>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</si>
  <si>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</si>
  <si>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</si>
  <si>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</si>
  <si>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</si>
  <si>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</si>
  <si>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</si>
  <si>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</si>
  <si>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</si>
  <si>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</si>
  <si>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物価高騰等に伴う維持管理費用の増加の影響で前年度に比べて経営状況は幾分厳しくなっているものの健全経営ができている。拡張事業が続いているため企業債残高が上昇しており、企業誘致等の関係部局と連携し財源の確保を図りつつ、適切な投資に努め、地域産業の活性化に寄与したい。</t>
    <rPh sb="22" eb="25">
      <t>ゼンネンド</t>
    </rPh>
    <rPh sb="26" eb="27">
      <t>クラ</t>
    </rPh>
    <rPh sb="34" eb="36">
      <t>イクブン</t>
    </rPh>
    <rPh sb="36" eb="37">
      <t>キビ</t>
    </rPh>
    <rPh sb="47" eb="51">
      <t>ケンゼンケイエイ</t>
    </rPh>
    <rPh sb="117" eb="121">
      <t>チイキサンギョウ</t>
    </rPh>
    <rPh sb="122" eb="125">
      <t>カッセイカ</t>
    </rPh>
    <rPh sb="126" eb="128">
      <t>キヨ</t>
    </rPh>
    <phoneticPr fontId="5"/>
  </si>
  <si>
    <t>①有形固定資産減価償却率
　令和6年度に完成した施設の影響で、前年度より値は減少した。事業創設期である昭和60年前後に建設したポンプ場や配水池等について、経営戦略に基づき更新等について検討していく。
②管路経年化率、③管路更新率
　事業創設期に布設した管路は布設後30年を経過している。管種ごとに更新基準年数を定めており、管路の重要度や埋設箇所の土質等を考慮して計画的に更新していく。</t>
    <rPh sb="14" eb="16">
      <t>レイワ</t>
    </rPh>
    <rPh sb="17" eb="19">
      <t>ネンド</t>
    </rPh>
    <rPh sb="20" eb="22">
      <t>カンセイ</t>
    </rPh>
    <rPh sb="24" eb="26">
      <t>シセツ</t>
    </rPh>
    <rPh sb="27" eb="29">
      <t>エイキョウ</t>
    </rPh>
    <rPh sb="31" eb="34">
      <t>ゼンネンド</t>
    </rPh>
    <rPh sb="36" eb="37">
      <t>アタイ</t>
    </rPh>
    <rPh sb="38" eb="40">
      <t>ゲンショウ</t>
    </rPh>
    <rPh sb="77" eb="81">
      <t>ケイエイセンリャク</t>
    </rPh>
    <rPh sb="82" eb="83">
      <t>モト</t>
    </rPh>
    <rPh sb="109" eb="111">
      <t>カンロ</t>
    </rPh>
    <rPh sb="111" eb="114">
      <t>コウシンリツ</t>
    </rPh>
    <phoneticPr fontId="5"/>
  </si>
  <si>
    <t>①経常収支比率
　給水収益が増加したが経常費用も増加したため、前年度よりも値が低くなったものの、健全経営の目安となる100％以上を維持している。
②累積欠損金比率
　0％となっている。
➂流動比率
  受水企業の契約水量増加に対応するための拡張事業を引き続き行っており前年度よりも値は減少したが、資金は確保できている。今後も関係部局と連携しながら財源の確保を図る。
④企業債残高対給水収益比率
　拡張事業に伴う企業債の借入額が増加しているため、当該値は上昇した。拡張事業は今後も続くため、資金残高を考慮した計画的な借り入れに努めていく。
⑤料金回収率、⑥給水原価
　動力費などの経常費用の増加により、前年度に比べ、給水原価は高くなり、料金回収率は低くなったが、利益は確保できている。
⑦施設利用率
　令和6年度に完成した施設の影響で前年度より値が低くなっているが、全国平均値と比べると高い値を維持している。
⑧契約率
　令和6年度に完成した施設の配水能力にかかる契約を受水企業と結んでいないため、前年度より低い値となった。</t>
    <rPh sb="31" eb="34">
      <t>ゼンネンド</t>
    </rPh>
    <rPh sb="37" eb="38">
      <t>アタイ</t>
    </rPh>
    <rPh sb="39" eb="40">
      <t>ヒク</t>
    </rPh>
    <rPh sb="74" eb="76">
      <t>ルイセキ</t>
    </rPh>
    <rPh sb="76" eb="79">
      <t>ケッソンキン</t>
    </rPh>
    <rPh sb="79" eb="81">
      <t>ヒリツ</t>
    </rPh>
    <rPh sb="134" eb="137">
      <t>ゼンネンド</t>
    </rPh>
    <rPh sb="140" eb="141">
      <t>アタイ</t>
    </rPh>
    <rPh sb="142" eb="144">
      <t>ゲンショウ</t>
    </rPh>
    <rPh sb="224" eb="225">
      <t>アタイ</t>
    </rPh>
    <rPh sb="262" eb="263">
      <t>ツト</t>
    </rPh>
    <rPh sb="283" eb="286">
      <t>ドウリョクヒ</t>
    </rPh>
    <rPh sb="300" eb="303">
      <t>ゼンネンド</t>
    </rPh>
    <rPh sb="304" eb="305">
      <t>クラ</t>
    </rPh>
    <rPh sb="322" eb="323">
      <t>ヒク</t>
    </rPh>
    <rPh sb="344" eb="346">
      <t>レイワ</t>
    </rPh>
    <rPh sb="347" eb="349">
      <t>ネンド</t>
    </rPh>
    <rPh sb="350" eb="352">
      <t>カンセイ</t>
    </rPh>
    <rPh sb="354" eb="356">
      <t>シセツ</t>
    </rPh>
    <rPh sb="357" eb="359">
      <t>エイキョウ</t>
    </rPh>
    <rPh sb="360" eb="363">
      <t>ゼンネンド</t>
    </rPh>
    <rPh sb="365" eb="366">
      <t>アタイ</t>
    </rPh>
    <rPh sb="367" eb="368">
      <t>ヒク</t>
    </rPh>
    <rPh sb="390" eb="392">
      <t>イジ</t>
    </rPh>
    <rPh sb="404" eb="406">
      <t>レイワ</t>
    </rPh>
    <rPh sb="407" eb="409">
      <t>ネンド</t>
    </rPh>
    <rPh sb="410" eb="412">
      <t>カンセイ</t>
    </rPh>
    <rPh sb="414" eb="416">
      <t>シセツ</t>
    </rPh>
    <rPh sb="417" eb="419">
      <t>ハイスイ</t>
    </rPh>
    <rPh sb="419" eb="421">
      <t>ノウリョク</t>
    </rPh>
    <rPh sb="425" eb="427">
      <t>ケイヤク</t>
    </rPh>
    <rPh sb="428" eb="430">
      <t>ジュスイ</t>
    </rPh>
    <rPh sb="430" eb="432">
      <t>キギョウ</t>
    </rPh>
    <rPh sb="433" eb="434">
      <t>ムス</t>
    </rPh>
    <rPh sb="442" eb="445">
      <t>ゼンネンド</t>
    </rPh>
    <rPh sb="447" eb="448">
      <t>ヒク</t>
    </rPh>
    <rPh sb="449" eb="450">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</si>
</sst>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1" fillId="0" borderId="8"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57.01</c:v>
                </c:pt>
                <c:pt idx="1">
                  <c:v>59.14</c:v>
                </c:pt>
                <c:pt idx="2">
                  <c:v>60.35</c:v>
                </c:pt>
                <c:pt idx="3">
                  <c:v>62.31</c:v>
                </c:pt>
                <c:pt idx="4">
                  <c:v>57.7</c:v>
                </c:pt>
              </c:numCache>
            </c:numRef>
          </c:val>
          <c:extLst>
            <c:ext xmlns:c16="http://schemas.microsoft.com/office/drawing/2014/chart" uri="{C3380CC4-5D6E-409C-BE32-E72D297353CC}">
              <c16:uniqueId val="{00000000-B52C-43E3-B61A-C327BC81B9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B52C-43E3-B61A-C327BC81B9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F2-4B26-9E37-775517117A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CF2-4B26-9E37-775517117A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137.78</c:v>
                </c:pt>
                <c:pt idx="1">
                  <c:v>141.84</c:v>
                </c:pt>
                <c:pt idx="2">
                  <c:v>134.04</c:v>
                </c:pt>
                <c:pt idx="3">
                  <c:v>143.41</c:v>
                </c:pt>
                <c:pt idx="4">
                  <c:v>131.56</c:v>
                </c:pt>
              </c:numCache>
            </c:numRef>
          </c:val>
          <c:extLst>
            <c:ext xmlns:c16="http://schemas.microsoft.com/office/drawing/2014/chart" uri="{C3380CC4-5D6E-409C-BE32-E72D297353CC}">
              <c16:uniqueId val="{00000000-EF66-4829-A6DE-BDC5CB6111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EF66-4829-A6DE-BDC5CB6111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DF-474C-BA21-0546594B22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B9DF-474C-BA21-0546594B22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3F-4741-B9F7-62613BCBCD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03F-4741-B9F7-62613BCBCD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400.13</c:v>
                </c:pt>
                <c:pt idx="1">
                  <c:v>302.02</c:v>
                </c:pt>
                <c:pt idx="2">
                  <c:v>398.92</c:v>
                </c:pt>
                <c:pt idx="3">
                  <c:v>485.24</c:v>
                </c:pt>
                <c:pt idx="4">
                  <c:v>207.75</c:v>
                </c:pt>
              </c:numCache>
            </c:numRef>
          </c:val>
          <c:extLst>
            <c:ext xmlns:c16="http://schemas.microsoft.com/office/drawing/2014/chart" uri="{C3380CC4-5D6E-409C-BE32-E72D297353CC}">
              <c16:uniqueId val="{00000000-997A-46EA-8C55-A663311028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997A-46EA-8C55-A663311028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324.93</c:v>
                </c:pt>
                <c:pt idx="1">
                  <c:v>349.92</c:v>
                </c:pt>
                <c:pt idx="2">
                  <c:v>330.29</c:v>
                </c:pt>
                <c:pt idx="3">
                  <c:v>464.8</c:v>
                </c:pt>
                <c:pt idx="4">
                  <c:v>484.3</c:v>
                </c:pt>
              </c:numCache>
            </c:numRef>
          </c:val>
          <c:extLst>
            <c:ext xmlns:c16="http://schemas.microsoft.com/office/drawing/2014/chart" uri="{C3380CC4-5D6E-409C-BE32-E72D297353CC}">
              <c16:uniqueId val="{00000000-30CF-4C4F-A075-459CE9C4C2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30CF-4C4F-A075-459CE9C4C2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120.96</c:v>
                </c:pt>
                <c:pt idx="1">
                  <c:v>121.4</c:v>
                </c:pt>
                <c:pt idx="2">
                  <c:v>111.63</c:v>
                </c:pt>
                <c:pt idx="3">
                  <c:v>121.85</c:v>
                </c:pt>
                <c:pt idx="4">
                  <c:v>107.01</c:v>
                </c:pt>
              </c:numCache>
            </c:numRef>
          </c:val>
          <c:extLst>
            <c:ext xmlns:c16="http://schemas.microsoft.com/office/drawing/2014/chart" uri="{C3380CC4-5D6E-409C-BE32-E72D297353CC}">
              <c16:uniqueId val="{00000000-332C-41B0-AE50-8779696C56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332C-41B0-AE50-8779696C56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38.19</c:v>
                </c:pt>
                <c:pt idx="1">
                  <c:v>37.229999999999997</c:v>
                </c:pt>
                <c:pt idx="2">
                  <c:v>41.35</c:v>
                </c:pt>
                <c:pt idx="3">
                  <c:v>38.78</c:v>
                </c:pt>
                <c:pt idx="4">
                  <c:v>44.42</c:v>
                </c:pt>
              </c:numCache>
            </c:numRef>
          </c:val>
          <c:extLst>
            <c:ext xmlns:c16="http://schemas.microsoft.com/office/drawing/2014/chart" uri="{C3380CC4-5D6E-409C-BE32-E72D297353CC}">
              <c16:uniqueId val="{00000000-9CA9-49DD-B8BB-E8B505A68B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9CA9-49DD-B8BB-E8B505A68BA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72.36</c:v>
                </c:pt>
                <c:pt idx="1">
                  <c:v>82.38</c:v>
                </c:pt>
                <c:pt idx="2">
                  <c:v>86.18</c:v>
                </c:pt>
                <c:pt idx="3">
                  <c:v>95.53</c:v>
                </c:pt>
                <c:pt idx="4">
                  <c:v>73.290000000000006</c:v>
                </c:pt>
              </c:numCache>
            </c:numRef>
          </c:val>
          <c:extLst>
            <c:ext xmlns:c16="http://schemas.microsoft.com/office/drawing/2014/chart" uri="{C3380CC4-5D6E-409C-BE32-E72D297353CC}">
              <c16:uniqueId val="{00000000-1B66-4251-9D7B-924EB1036B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1B66-4251-9D7B-924EB1036B2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80</c:v>
                </c:pt>
                <c:pt idx="1">
                  <c:v>86.25</c:v>
                </c:pt>
                <c:pt idx="2">
                  <c:v>86.25</c:v>
                </c:pt>
                <c:pt idx="3">
                  <c:v>93.75</c:v>
                </c:pt>
                <c:pt idx="4">
                  <c:v>71.430000000000007</c:v>
                </c:pt>
              </c:numCache>
            </c:numRef>
          </c:val>
          <c:extLst>
            <c:ext xmlns:c16="http://schemas.microsoft.com/office/drawing/2014/chart" uri="{C3380CC4-5D6E-409C-BE32-E72D297353CC}">
              <c16:uniqueId val="{00000000-A1BA-45CF-A5AF-82C54FAFA7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A1BA-45CF-A5AF-82C54FAFA7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長崎県　諫早市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21000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15390</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76.7</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6</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15000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137.78</v>
      </c>
      <c r="Y32" s="90"/>
      <c r="Z32" s="90"/>
      <c r="AA32" s="90"/>
      <c r="AB32" s="90"/>
      <c r="AC32" s="90"/>
      <c r="AD32" s="90"/>
      <c r="AE32" s="90"/>
      <c r="AF32" s="90"/>
      <c r="AG32" s="90"/>
      <c r="AH32" s="90"/>
      <c r="AI32" s="90"/>
      <c r="AJ32" s="90"/>
      <c r="AK32" s="90"/>
      <c r="AL32" s="90"/>
      <c r="AM32" s="90"/>
      <c r="AN32" s="90"/>
      <c r="AO32" s="90"/>
      <c r="AP32" s="90"/>
      <c r="AQ32" s="91"/>
      <c r="AR32" s="89">
        <f>データ!U6</f>
        <v>141.84</v>
      </c>
      <c r="AS32" s="90"/>
      <c r="AT32" s="90"/>
      <c r="AU32" s="90"/>
      <c r="AV32" s="90"/>
      <c r="AW32" s="90"/>
      <c r="AX32" s="90"/>
      <c r="AY32" s="90"/>
      <c r="AZ32" s="90"/>
      <c r="BA32" s="90"/>
      <c r="BB32" s="90"/>
      <c r="BC32" s="90"/>
      <c r="BD32" s="90"/>
      <c r="BE32" s="90"/>
      <c r="BF32" s="90"/>
      <c r="BG32" s="90"/>
      <c r="BH32" s="90"/>
      <c r="BI32" s="90"/>
      <c r="BJ32" s="90"/>
      <c r="BK32" s="91"/>
      <c r="BL32" s="89">
        <f>データ!V6</f>
        <v>134.04</v>
      </c>
      <c r="BM32" s="90"/>
      <c r="BN32" s="90"/>
      <c r="BO32" s="90"/>
      <c r="BP32" s="90"/>
      <c r="BQ32" s="90"/>
      <c r="BR32" s="90"/>
      <c r="BS32" s="90"/>
      <c r="BT32" s="90"/>
      <c r="BU32" s="90"/>
      <c r="BV32" s="90"/>
      <c r="BW32" s="90"/>
      <c r="BX32" s="90"/>
      <c r="BY32" s="90"/>
      <c r="BZ32" s="90"/>
      <c r="CA32" s="90"/>
      <c r="CB32" s="90"/>
      <c r="CC32" s="90"/>
      <c r="CD32" s="90"/>
      <c r="CE32" s="91"/>
      <c r="CF32" s="89">
        <f>データ!W6</f>
        <v>143.41</v>
      </c>
      <c r="CG32" s="90"/>
      <c r="CH32" s="90"/>
      <c r="CI32" s="90"/>
      <c r="CJ32" s="90"/>
      <c r="CK32" s="90"/>
      <c r="CL32" s="90"/>
      <c r="CM32" s="90"/>
      <c r="CN32" s="90"/>
      <c r="CO32" s="90"/>
      <c r="CP32" s="90"/>
      <c r="CQ32" s="90"/>
      <c r="CR32" s="90"/>
      <c r="CS32" s="90"/>
      <c r="CT32" s="90"/>
      <c r="CU32" s="90"/>
      <c r="CV32" s="90"/>
      <c r="CW32" s="90"/>
      <c r="CX32" s="90"/>
      <c r="CY32" s="91"/>
      <c r="CZ32" s="89">
        <f>データ!X6</f>
        <v>131.56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400.13</v>
      </c>
      <c r="JM32" s="90"/>
      <c r="JN32" s="90"/>
      <c r="JO32" s="90"/>
      <c r="JP32" s="90"/>
      <c r="JQ32" s="90"/>
      <c r="JR32" s="90"/>
      <c r="JS32" s="90"/>
      <c r="JT32" s="90"/>
      <c r="JU32" s="90"/>
      <c r="JV32" s="90"/>
      <c r="JW32" s="90"/>
      <c r="JX32" s="90"/>
      <c r="JY32" s="90"/>
      <c r="JZ32" s="90"/>
      <c r="KA32" s="90"/>
      <c r="KB32" s="90"/>
      <c r="KC32" s="90"/>
      <c r="KD32" s="90"/>
      <c r="KE32" s="91"/>
      <c r="KF32" s="89">
        <f>データ!AQ6</f>
        <v>302.02</v>
      </c>
      <c r="KG32" s="90"/>
      <c r="KH32" s="90"/>
      <c r="KI32" s="90"/>
      <c r="KJ32" s="90"/>
      <c r="KK32" s="90"/>
      <c r="KL32" s="90"/>
      <c r="KM32" s="90"/>
      <c r="KN32" s="90"/>
      <c r="KO32" s="90"/>
      <c r="KP32" s="90"/>
      <c r="KQ32" s="90"/>
      <c r="KR32" s="90"/>
      <c r="KS32" s="90"/>
      <c r="KT32" s="90"/>
      <c r="KU32" s="90"/>
      <c r="KV32" s="90"/>
      <c r="KW32" s="90"/>
      <c r="KX32" s="90"/>
      <c r="KY32" s="91"/>
      <c r="KZ32" s="89">
        <f>データ!AR6</f>
        <v>398.92</v>
      </c>
      <c r="LA32" s="90"/>
      <c r="LB32" s="90"/>
      <c r="LC32" s="90"/>
      <c r="LD32" s="90"/>
      <c r="LE32" s="90"/>
      <c r="LF32" s="90"/>
      <c r="LG32" s="90"/>
      <c r="LH32" s="90"/>
      <c r="LI32" s="90"/>
      <c r="LJ32" s="90"/>
      <c r="LK32" s="90"/>
      <c r="LL32" s="90"/>
      <c r="LM32" s="90"/>
      <c r="LN32" s="90"/>
      <c r="LO32" s="90"/>
      <c r="LP32" s="90"/>
      <c r="LQ32" s="90"/>
      <c r="LR32" s="90"/>
      <c r="LS32" s="91"/>
      <c r="LT32" s="89">
        <f>データ!AS6</f>
        <v>485.24</v>
      </c>
      <c r="LU32" s="90"/>
      <c r="LV32" s="90"/>
      <c r="LW32" s="90"/>
      <c r="LX32" s="90"/>
      <c r="LY32" s="90"/>
      <c r="LZ32" s="90"/>
      <c r="MA32" s="90"/>
      <c r="MB32" s="90"/>
      <c r="MC32" s="90"/>
      <c r="MD32" s="90"/>
      <c r="ME32" s="90"/>
      <c r="MF32" s="90"/>
      <c r="MG32" s="90"/>
      <c r="MH32" s="90"/>
      <c r="MI32" s="90"/>
      <c r="MJ32" s="90"/>
      <c r="MK32" s="90"/>
      <c r="ML32" s="90"/>
      <c r="MM32" s="91"/>
      <c r="MN32" s="89">
        <f>データ!AT6</f>
        <v>207.75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324.93</v>
      </c>
      <c r="OG32" s="90"/>
      <c r="OH32" s="90"/>
      <c r="OI32" s="90"/>
      <c r="OJ32" s="90"/>
      <c r="OK32" s="90"/>
      <c r="OL32" s="90"/>
      <c r="OM32" s="90"/>
      <c r="ON32" s="90"/>
      <c r="OO32" s="90"/>
      <c r="OP32" s="90"/>
      <c r="OQ32" s="90"/>
      <c r="OR32" s="90"/>
      <c r="OS32" s="90"/>
      <c r="OT32" s="90"/>
      <c r="OU32" s="90"/>
      <c r="OV32" s="90"/>
      <c r="OW32" s="90"/>
      <c r="OX32" s="90"/>
      <c r="OY32" s="91"/>
      <c r="OZ32" s="89">
        <f>データ!BB6</f>
        <v>349.92</v>
      </c>
      <c r="PA32" s="90"/>
      <c r="PB32" s="90"/>
      <c r="PC32" s="90"/>
      <c r="PD32" s="90"/>
      <c r="PE32" s="90"/>
      <c r="PF32" s="90"/>
      <c r="PG32" s="90"/>
      <c r="PH32" s="90"/>
      <c r="PI32" s="90"/>
      <c r="PJ32" s="90"/>
      <c r="PK32" s="90"/>
      <c r="PL32" s="90"/>
      <c r="PM32" s="90"/>
      <c r="PN32" s="90"/>
      <c r="PO32" s="90"/>
      <c r="PP32" s="90"/>
      <c r="PQ32" s="90"/>
      <c r="PR32" s="90"/>
      <c r="PS32" s="91"/>
      <c r="PT32" s="89">
        <f>データ!BC6</f>
        <v>330.29</v>
      </c>
      <c r="PU32" s="90"/>
      <c r="PV32" s="90"/>
      <c r="PW32" s="90"/>
      <c r="PX32" s="90"/>
      <c r="PY32" s="90"/>
      <c r="PZ32" s="90"/>
      <c r="QA32" s="90"/>
      <c r="QB32" s="90"/>
      <c r="QC32" s="90"/>
      <c r="QD32" s="90"/>
      <c r="QE32" s="90"/>
      <c r="QF32" s="90"/>
      <c r="QG32" s="90"/>
      <c r="QH32" s="90"/>
      <c r="QI32" s="90"/>
      <c r="QJ32" s="90"/>
      <c r="QK32" s="90"/>
      <c r="QL32" s="90"/>
      <c r="QM32" s="91"/>
      <c r="QN32" s="89">
        <f>データ!BD6</f>
        <v>464.8</v>
      </c>
      <c r="QO32" s="90"/>
      <c r="QP32" s="90"/>
      <c r="QQ32" s="90"/>
      <c r="QR32" s="90"/>
      <c r="QS32" s="90"/>
      <c r="QT32" s="90"/>
      <c r="QU32" s="90"/>
      <c r="QV32" s="90"/>
      <c r="QW32" s="90"/>
      <c r="QX32" s="90"/>
      <c r="QY32" s="90"/>
      <c r="QZ32" s="90"/>
      <c r="RA32" s="90"/>
      <c r="RB32" s="90"/>
      <c r="RC32" s="90"/>
      <c r="RD32" s="90"/>
      <c r="RE32" s="90"/>
      <c r="RF32" s="90"/>
      <c r="RG32" s="91"/>
      <c r="RH32" s="89">
        <f>データ!BE6</f>
        <v>484.3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104</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120.96</v>
      </c>
      <c r="Y55" s="90"/>
      <c r="Z55" s="90"/>
      <c r="AA55" s="90"/>
      <c r="AB55" s="90"/>
      <c r="AC55" s="90"/>
      <c r="AD55" s="90"/>
      <c r="AE55" s="90"/>
      <c r="AF55" s="90"/>
      <c r="AG55" s="90"/>
      <c r="AH55" s="90"/>
      <c r="AI55" s="90"/>
      <c r="AJ55" s="90"/>
      <c r="AK55" s="90"/>
      <c r="AL55" s="90"/>
      <c r="AM55" s="90"/>
      <c r="AN55" s="90"/>
      <c r="AO55" s="90"/>
      <c r="AP55" s="90"/>
      <c r="AQ55" s="91"/>
      <c r="AR55" s="89">
        <f>データ!BM6</f>
        <v>121.4</v>
      </c>
      <c r="AS55" s="90"/>
      <c r="AT55" s="90"/>
      <c r="AU55" s="90"/>
      <c r="AV55" s="90"/>
      <c r="AW55" s="90"/>
      <c r="AX55" s="90"/>
      <c r="AY55" s="90"/>
      <c r="AZ55" s="90"/>
      <c r="BA55" s="90"/>
      <c r="BB55" s="90"/>
      <c r="BC55" s="90"/>
      <c r="BD55" s="90"/>
      <c r="BE55" s="90"/>
      <c r="BF55" s="90"/>
      <c r="BG55" s="90"/>
      <c r="BH55" s="90"/>
      <c r="BI55" s="90"/>
      <c r="BJ55" s="90"/>
      <c r="BK55" s="91"/>
      <c r="BL55" s="89">
        <f>データ!BN6</f>
        <v>111.63</v>
      </c>
      <c r="BM55" s="90"/>
      <c r="BN55" s="90"/>
      <c r="BO55" s="90"/>
      <c r="BP55" s="90"/>
      <c r="BQ55" s="90"/>
      <c r="BR55" s="90"/>
      <c r="BS55" s="90"/>
      <c r="BT55" s="90"/>
      <c r="BU55" s="90"/>
      <c r="BV55" s="90"/>
      <c r="BW55" s="90"/>
      <c r="BX55" s="90"/>
      <c r="BY55" s="90"/>
      <c r="BZ55" s="90"/>
      <c r="CA55" s="90"/>
      <c r="CB55" s="90"/>
      <c r="CC55" s="90"/>
      <c r="CD55" s="90"/>
      <c r="CE55" s="91"/>
      <c r="CF55" s="89">
        <f>データ!BO6</f>
        <v>121.85</v>
      </c>
      <c r="CG55" s="90"/>
      <c r="CH55" s="90"/>
      <c r="CI55" s="90"/>
      <c r="CJ55" s="90"/>
      <c r="CK55" s="90"/>
      <c r="CL55" s="90"/>
      <c r="CM55" s="90"/>
      <c r="CN55" s="90"/>
      <c r="CO55" s="90"/>
      <c r="CP55" s="90"/>
      <c r="CQ55" s="90"/>
      <c r="CR55" s="90"/>
      <c r="CS55" s="90"/>
      <c r="CT55" s="90"/>
      <c r="CU55" s="90"/>
      <c r="CV55" s="90"/>
      <c r="CW55" s="90"/>
      <c r="CX55" s="90"/>
      <c r="CY55" s="91"/>
      <c r="CZ55" s="89">
        <f>データ!BP6</f>
        <v>107.01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38.19</v>
      </c>
      <c r="ES55" s="90"/>
      <c r="ET55" s="90"/>
      <c r="EU55" s="90"/>
      <c r="EV55" s="90"/>
      <c r="EW55" s="90"/>
      <c r="EX55" s="90"/>
      <c r="EY55" s="90"/>
      <c r="EZ55" s="90"/>
      <c r="FA55" s="90"/>
      <c r="FB55" s="90"/>
      <c r="FC55" s="90"/>
      <c r="FD55" s="90"/>
      <c r="FE55" s="90"/>
      <c r="FF55" s="90"/>
      <c r="FG55" s="90"/>
      <c r="FH55" s="90"/>
      <c r="FI55" s="90"/>
      <c r="FJ55" s="90"/>
      <c r="FK55" s="91"/>
      <c r="FL55" s="89">
        <f>データ!BX6</f>
        <v>37.229999999999997</v>
      </c>
      <c r="FM55" s="90"/>
      <c r="FN55" s="90"/>
      <c r="FO55" s="90"/>
      <c r="FP55" s="90"/>
      <c r="FQ55" s="90"/>
      <c r="FR55" s="90"/>
      <c r="FS55" s="90"/>
      <c r="FT55" s="90"/>
      <c r="FU55" s="90"/>
      <c r="FV55" s="90"/>
      <c r="FW55" s="90"/>
      <c r="FX55" s="90"/>
      <c r="FY55" s="90"/>
      <c r="FZ55" s="90"/>
      <c r="GA55" s="90"/>
      <c r="GB55" s="90"/>
      <c r="GC55" s="90"/>
      <c r="GD55" s="90"/>
      <c r="GE55" s="91"/>
      <c r="GF55" s="89">
        <f>データ!BY6</f>
        <v>41.35</v>
      </c>
      <c r="GG55" s="90"/>
      <c r="GH55" s="90"/>
      <c r="GI55" s="90"/>
      <c r="GJ55" s="90"/>
      <c r="GK55" s="90"/>
      <c r="GL55" s="90"/>
      <c r="GM55" s="90"/>
      <c r="GN55" s="90"/>
      <c r="GO55" s="90"/>
      <c r="GP55" s="90"/>
      <c r="GQ55" s="90"/>
      <c r="GR55" s="90"/>
      <c r="GS55" s="90"/>
      <c r="GT55" s="90"/>
      <c r="GU55" s="90"/>
      <c r="GV55" s="90"/>
      <c r="GW55" s="90"/>
      <c r="GX55" s="90"/>
      <c r="GY55" s="91"/>
      <c r="GZ55" s="89">
        <f>データ!BZ6</f>
        <v>38.78</v>
      </c>
      <c r="HA55" s="90"/>
      <c r="HB55" s="90"/>
      <c r="HC55" s="90"/>
      <c r="HD55" s="90"/>
      <c r="HE55" s="90"/>
      <c r="HF55" s="90"/>
      <c r="HG55" s="90"/>
      <c r="HH55" s="90"/>
      <c r="HI55" s="90"/>
      <c r="HJ55" s="90"/>
      <c r="HK55" s="90"/>
      <c r="HL55" s="90"/>
      <c r="HM55" s="90"/>
      <c r="HN55" s="90"/>
      <c r="HO55" s="90"/>
      <c r="HP55" s="90"/>
      <c r="HQ55" s="90"/>
      <c r="HR55" s="90"/>
      <c r="HS55" s="91"/>
      <c r="HT55" s="89">
        <f>データ!CA6</f>
        <v>44.42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72.36</v>
      </c>
      <c r="JM55" s="90"/>
      <c r="JN55" s="90"/>
      <c r="JO55" s="90"/>
      <c r="JP55" s="90"/>
      <c r="JQ55" s="90"/>
      <c r="JR55" s="90"/>
      <c r="JS55" s="90"/>
      <c r="JT55" s="90"/>
      <c r="JU55" s="90"/>
      <c r="JV55" s="90"/>
      <c r="JW55" s="90"/>
      <c r="JX55" s="90"/>
      <c r="JY55" s="90"/>
      <c r="JZ55" s="90"/>
      <c r="KA55" s="90"/>
      <c r="KB55" s="90"/>
      <c r="KC55" s="90"/>
      <c r="KD55" s="90"/>
      <c r="KE55" s="91"/>
      <c r="KF55" s="89">
        <f>データ!CI6</f>
        <v>82.38</v>
      </c>
      <c r="KG55" s="90"/>
      <c r="KH55" s="90"/>
      <c r="KI55" s="90"/>
      <c r="KJ55" s="90"/>
      <c r="KK55" s="90"/>
      <c r="KL55" s="90"/>
      <c r="KM55" s="90"/>
      <c r="KN55" s="90"/>
      <c r="KO55" s="90"/>
      <c r="KP55" s="90"/>
      <c r="KQ55" s="90"/>
      <c r="KR55" s="90"/>
      <c r="KS55" s="90"/>
      <c r="KT55" s="90"/>
      <c r="KU55" s="90"/>
      <c r="KV55" s="90"/>
      <c r="KW55" s="90"/>
      <c r="KX55" s="90"/>
      <c r="KY55" s="91"/>
      <c r="KZ55" s="89">
        <f>データ!CJ6</f>
        <v>86.18</v>
      </c>
      <c r="LA55" s="90"/>
      <c r="LB55" s="90"/>
      <c r="LC55" s="90"/>
      <c r="LD55" s="90"/>
      <c r="LE55" s="90"/>
      <c r="LF55" s="90"/>
      <c r="LG55" s="90"/>
      <c r="LH55" s="90"/>
      <c r="LI55" s="90"/>
      <c r="LJ55" s="90"/>
      <c r="LK55" s="90"/>
      <c r="LL55" s="90"/>
      <c r="LM55" s="90"/>
      <c r="LN55" s="90"/>
      <c r="LO55" s="90"/>
      <c r="LP55" s="90"/>
      <c r="LQ55" s="90"/>
      <c r="LR55" s="90"/>
      <c r="LS55" s="91"/>
      <c r="LT55" s="89">
        <f>データ!CK6</f>
        <v>95.53</v>
      </c>
      <c r="LU55" s="90"/>
      <c r="LV55" s="90"/>
      <c r="LW55" s="90"/>
      <c r="LX55" s="90"/>
      <c r="LY55" s="90"/>
      <c r="LZ55" s="90"/>
      <c r="MA55" s="90"/>
      <c r="MB55" s="90"/>
      <c r="MC55" s="90"/>
      <c r="MD55" s="90"/>
      <c r="ME55" s="90"/>
      <c r="MF55" s="90"/>
      <c r="MG55" s="90"/>
      <c r="MH55" s="90"/>
      <c r="MI55" s="90"/>
      <c r="MJ55" s="90"/>
      <c r="MK55" s="90"/>
      <c r="ML55" s="90"/>
      <c r="MM55" s="91"/>
      <c r="MN55" s="89">
        <f>データ!CL6</f>
        <v>73.290000000000006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80</v>
      </c>
      <c r="OG55" s="90"/>
      <c r="OH55" s="90"/>
      <c r="OI55" s="90"/>
      <c r="OJ55" s="90"/>
      <c r="OK55" s="90"/>
      <c r="OL55" s="90"/>
      <c r="OM55" s="90"/>
      <c r="ON55" s="90"/>
      <c r="OO55" s="90"/>
      <c r="OP55" s="90"/>
      <c r="OQ55" s="90"/>
      <c r="OR55" s="90"/>
      <c r="OS55" s="90"/>
      <c r="OT55" s="90"/>
      <c r="OU55" s="90"/>
      <c r="OV55" s="90"/>
      <c r="OW55" s="90"/>
      <c r="OX55" s="90"/>
      <c r="OY55" s="91"/>
      <c r="OZ55" s="89">
        <f>データ!CT6</f>
        <v>86.25</v>
      </c>
      <c r="PA55" s="90"/>
      <c r="PB55" s="90"/>
      <c r="PC55" s="90"/>
      <c r="PD55" s="90"/>
      <c r="PE55" s="90"/>
      <c r="PF55" s="90"/>
      <c r="PG55" s="90"/>
      <c r="PH55" s="90"/>
      <c r="PI55" s="90"/>
      <c r="PJ55" s="90"/>
      <c r="PK55" s="90"/>
      <c r="PL55" s="90"/>
      <c r="PM55" s="90"/>
      <c r="PN55" s="90"/>
      <c r="PO55" s="90"/>
      <c r="PP55" s="90"/>
      <c r="PQ55" s="90"/>
      <c r="PR55" s="90"/>
      <c r="PS55" s="91"/>
      <c r="PT55" s="89">
        <f>データ!CU6</f>
        <v>86.25</v>
      </c>
      <c r="PU55" s="90"/>
      <c r="PV55" s="90"/>
      <c r="PW55" s="90"/>
      <c r="PX55" s="90"/>
      <c r="PY55" s="90"/>
      <c r="PZ55" s="90"/>
      <c r="QA55" s="90"/>
      <c r="QB55" s="90"/>
      <c r="QC55" s="90"/>
      <c r="QD55" s="90"/>
      <c r="QE55" s="90"/>
      <c r="QF55" s="90"/>
      <c r="QG55" s="90"/>
      <c r="QH55" s="90"/>
      <c r="QI55" s="90"/>
      <c r="QJ55" s="90"/>
      <c r="QK55" s="90"/>
      <c r="QL55" s="90"/>
      <c r="QM55" s="91"/>
      <c r="QN55" s="89">
        <f>データ!CV6</f>
        <v>93.75</v>
      </c>
      <c r="QO55" s="90"/>
      <c r="QP55" s="90"/>
      <c r="QQ55" s="90"/>
      <c r="QR55" s="90"/>
      <c r="QS55" s="90"/>
      <c r="QT55" s="90"/>
      <c r="QU55" s="90"/>
      <c r="QV55" s="90"/>
      <c r="QW55" s="90"/>
      <c r="QX55" s="90"/>
      <c r="QY55" s="90"/>
      <c r="QZ55" s="90"/>
      <c r="RA55" s="90"/>
      <c r="RB55" s="90"/>
      <c r="RC55" s="90"/>
      <c r="RD55" s="90"/>
      <c r="RE55" s="90"/>
      <c r="RF55" s="90"/>
      <c r="RG55" s="91"/>
      <c r="RH55" s="89">
        <f>データ!CW6</f>
        <v>71.430000000000007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103</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57.01</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59.14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60.35</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62.31</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57.7</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88oWsnR44XAzFh7pf30udefo1aJrRhmoOcF/38+umZ4IvdqD05eK+ry4dsY4UQfSxrmI9RT7Re9wzFx46dgiJQ==" saltValue="5l8R03sJpDpno00t44gXy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zoomScaleNormal="10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137.78</v>
      </c>
      <c r="U6" s="35">
        <f>U7</f>
        <v>141.84</v>
      </c>
      <c r="V6" s="35">
        <f>V7</f>
        <v>134.04</v>
      </c>
      <c r="W6" s="35">
        <f>W7</f>
        <v>143.41</v>
      </c>
      <c r="X6" s="35">
        <f t="shared" si="3"/>
        <v>131.56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400.13</v>
      </c>
      <c r="AQ6" s="35">
        <f>AQ7</f>
        <v>302.02</v>
      </c>
      <c r="AR6" s="35">
        <f>AR7</f>
        <v>398.92</v>
      </c>
      <c r="AS6" s="35">
        <f>AS7</f>
        <v>485.24</v>
      </c>
      <c r="AT6" s="35">
        <f t="shared" si="3"/>
        <v>207.75</v>
      </c>
      <c r="AU6" s="35">
        <f t="shared" si="3"/>
        <v>771.18</v>
      </c>
      <c r="AV6" s="35">
        <f t="shared" si="3"/>
        <v>815.18</v>
      </c>
      <c r="AW6" s="35">
        <f t="shared" si="3"/>
        <v>808.62</v>
      </c>
      <c r="AX6" s="35">
        <f t="shared" si="3"/>
        <v>717.27</v>
      </c>
      <c r="AY6" s="35">
        <f t="shared" si="3"/>
        <v>676.82</v>
      </c>
      <c r="AZ6" s="33" t="str">
        <f>IF(AZ7="-","【-】","【"&amp;SUBSTITUTE(TEXT(AZ7,"#,##0.00"),"-","△")&amp;"】")</f>
        <v>【439.16】</v>
      </c>
      <c r="BA6" s="35">
        <f t="shared" si="3"/>
        <v>324.93</v>
      </c>
      <c r="BB6" s="35">
        <f>BB7</f>
        <v>349.92</v>
      </c>
      <c r="BC6" s="35">
        <f>BC7</f>
        <v>330.29</v>
      </c>
      <c r="BD6" s="35">
        <f>BD7</f>
        <v>464.8</v>
      </c>
      <c r="BE6" s="35">
        <f t="shared" si="3"/>
        <v>484.3</v>
      </c>
      <c r="BF6" s="35">
        <f t="shared" si="3"/>
        <v>444.01</v>
      </c>
      <c r="BG6" s="35">
        <f t="shared" si="3"/>
        <v>413.29</v>
      </c>
      <c r="BH6" s="35">
        <f t="shared" si="3"/>
        <v>408.48</v>
      </c>
      <c r="BI6" s="35">
        <f t="shared" si="3"/>
        <v>383.72</v>
      </c>
      <c r="BJ6" s="35">
        <f t="shared" si="3"/>
        <v>356.59</v>
      </c>
      <c r="BK6" s="33" t="str">
        <f>IF(BK7="-","【-】","【"&amp;SUBSTITUTE(TEXT(BK7,"#,##0.00"),"-","△")&amp;"】")</f>
        <v>【227.97】</v>
      </c>
      <c r="BL6" s="35">
        <f t="shared" si="3"/>
        <v>120.96</v>
      </c>
      <c r="BM6" s="35">
        <f>BM7</f>
        <v>121.4</v>
      </c>
      <c r="BN6" s="35">
        <f>BN7</f>
        <v>111.63</v>
      </c>
      <c r="BO6" s="35">
        <f>BO7</f>
        <v>121.85</v>
      </c>
      <c r="BP6" s="35">
        <f t="shared" si="3"/>
        <v>107.01</v>
      </c>
      <c r="BQ6" s="35">
        <f t="shared" si="3"/>
        <v>96.49</v>
      </c>
      <c r="BR6" s="35">
        <f t="shared" si="3"/>
        <v>101.92</v>
      </c>
      <c r="BS6" s="35">
        <f t="shared" si="3"/>
        <v>98.05</v>
      </c>
      <c r="BT6" s="35">
        <f t="shared" si="3"/>
        <v>100.19</v>
      </c>
      <c r="BU6" s="35">
        <f t="shared" si="3"/>
        <v>99.63</v>
      </c>
      <c r="BV6" s="33" t="str">
        <f>IF(BV7="-","【-】","【"&amp;SUBSTITUTE(TEXT(BV7,"#,##0.00"),"-","△")&amp;"】")</f>
        <v>【107.69】</v>
      </c>
      <c r="BW6" s="35">
        <f t="shared" si="3"/>
        <v>38.19</v>
      </c>
      <c r="BX6" s="35">
        <f>BX7</f>
        <v>37.229999999999997</v>
      </c>
      <c r="BY6" s="35">
        <f>BY7</f>
        <v>41.35</v>
      </c>
      <c r="BZ6" s="35">
        <f>BZ7</f>
        <v>38.78</v>
      </c>
      <c r="CA6" s="35">
        <f t="shared" si="3"/>
        <v>44.42</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72.36</v>
      </c>
      <c r="CI6" s="35">
        <f>CI7</f>
        <v>82.38</v>
      </c>
      <c r="CJ6" s="35">
        <f>CJ7</f>
        <v>86.18</v>
      </c>
      <c r="CK6" s="35">
        <f>CK7</f>
        <v>95.53</v>
      </c>
      <c r="CL6" s="35">
        <f t="shared" si="5"/>
        <v>73.290000000000006</v>
      </c>
      <c r="CM6" s="35">
        <f t="shared" si="5"/>
        <v>44.67</v>
      </c>
      <c r="CN6" s="35">
        <f t="shared" si="5"/>
        <v>41.71</v>
      </c>
      <c r="CO6" s="35">
        <f t="shared" si="5"/>
        <v>47.02</v>
      </c>
      <c r="CP6" s="35">
        <f t="shared" si="5"/>
        <v>47.4</v>
      </c>
      <c r="CQ6" s="35">
        <f t="shared" si="5"/>
        <v>47.6</v>
      </c>
      <c r="CR6" s="33" t="str">
        <f>IF(CR7="-","【-】","【"&amp;SUBSTITUTE(TEXT(CR7,"#,##0.00"),"-","△")&amp;"】")</f>
        <v>【52.31】</v>
      </c>
      <c r="CS6" s="35">
        <f t="shared" ref="CS6:DB6" si="6">CS7</f>
        <v>80</v>
      </c>
      <c r="CT6" s="35">
        <f>CT7</f>
        <v>86.25</v>
      </c>
      <c r="CU6" s="35">
        <f>CU7</f>
        <v>86.25</v>
      </c>
      <c r="CV6" s="35">
        <f>CV7</f>
        <v>93.75</v>
      </c>
      <c r="CW6" s="35">
        <f t="shared" si="6"/>
        <v>71.430000000000007</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57.01</v>
      </c>
      <c r="DE6" s="35">
        <f>DE7</f>
        <v>59.14</v>
      </c>
      <c r="DF6" s="35">
        <f>DF7</f>
        <v>60.35</v>
      </c>
      <c r="DG6" s="35">
        <f>DG7</f>
        <v>62.31</v>
      </c>
      <c r="DH6" s="35">
        <f t="shared" si="7"/>
        <v>57.7</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21000</v>
      </c>
      <c r="L7" s="37" t="s">
        <v>95</v>
      </c>
      <c r="M7" s="38">
        <v>1</v>
      </c>
      <c r="N7" s="38">
        <v>15390</v>
      </c>
      <c r="O7" s="39" t="s">
        <v>96</v>
      </c>
      <c r="P7" s="39">
        <v>76.7</v>
      </c>
      <c r="Q7" s="38">
        <v>6</v>
      </c>
      <c r="R7" s="38">
        <v>15000</v>
      </c>
      <c r="S7" s="37" t="s">
        <v>97</v>
      </c>
      <c r="T7" s="40">
        <v>137.78</v>
      </c>
      <c r="U7" s="40">
        <v>141.84</v>
      </c>
      <c r="V7" s="40">
        <v>134.04</v>
      </c>
      <c r="W7" s="40">
        <v>143.41</v>
      </c>
      <c r="X7" s="40">
        <v>131.56</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400.13</v>
      </c>
      <c r="AQ7" s="40">
        <v>302.02</v>
      </c>
      <c r="AR7" s="40">
        <v>398.92</v>
      </c>
      <c r="AS7" s="40">
        <v>485.24</v>
      </c>
      <c r="AT7" s="40">
        <v>207.75</v>
      </c>
      <c r="AU7" s="40">
        <v>771.18</v>
      </c>
      <c r="AV7" s="40">
        <v>815.18</v>
      </c>
      <c r="AW7" s="40">
        <v>808.62</v>
      </c>
      <c r="AX7" s="40">
        <v>717.27</v>
      </c>
      <c r="AY7" s="40">
        <v>676.82</v>
      </c>
      <c r="AZ7" s="40">
        <v>439.16</v>
      </c>
      <c r="BA7" s="40">
        <v>324.93</v>
      </c>
      <c r="BB7" s="40">
        <v>349.92</v>
      </c>
      <c r="BC7" s="40">
        <v>330.29</v>
      </c>
      <c r="BD7" s="40">
        <v>464.8</v>
      </c>
      <c r="BE7" s="40">
        <v>484.3</v>
      </c>
      <c r="BF7" s="40">
        <v>444.01</v>
      </c>
      <c r="BG7" s="40">
        <v>413.29</v>
      </c>
      <c r="BH7" s="40">
        <v>408.48</v>
      </c>
      <c r="BI7" s="40">
        <v>383.72</v>
      </c>
      <c r="BJ7" s="40">
        <v>356.59</v>
      </c>
      <c r="BK7" s="40">
        <v>227.97</v>
      </c>
      <c r="BL7" s="40">
        <v>120.96</v>
      </c>
      <c r="BM7" s="40">
        <v>121.4</v>
      </c>
      <c r="BN7" s="40">
        <v>111.63</v>
      </c>
      <c r="BO7" s="40">
        <v>121.85</v>
      </c>
      <c r="BP7" s="40">
        <v>107.01</v>
      </c>
      <c r="BQ7" s="40">
        <v>96.49</v>
      </c>
      <c r="BR7" s="40">
        <v>101.92</v>
      </c>
      <c r="BS7" s="40">
        <v>98.05</v>
      </c>
      <c r="BT7" s="40">
        <v>100.19</v>
      </c>
      <c r="BU7" s="40">
        <v>99.63</v>
      </c>
      <c r="BV7" s="40">
        <v>107.69</v>
      </c>
      <c r="BW7" s="40">
        <v>38.19</v>
      </c>
      <c r="BX7" s="40">
        <v>37.229999999999997</v>
      </c>
      <c r="BY7" s="40">
        <v>41.35</v>
      </c>
      <c r="BZ7" s="40">
        <v>38.78</v>
      </c>
      <c r="CA7" s="40">
        <v>44.42</v>
      </c>
      <c r="CB7" s="40">
        <v>33.229999999999997</v>
      </c>
      <c r="CC7" s="40">
        <v>31.6</v>
      </c>
      <c r="CD7" s="40">
        <v>33.26</v>
      </c>
      <c r="CE7" s="40">
        <v>32.869999999999997</v>
      </c>
      <c r="CF7" s="40">
        <v>34.1</v>
      </c>
      <c r="CG7" s="40">
        <v>20.260000000000002</v>
      </c>
      <c r="CH7" s="40">
        <v>72.36</v>
      </c>
      <c r="CI7" s="40">
        <v>82.38</v>
      </c>
      <c r="CJ7" s="40">
        <v>86.18</v>
      </c>
      <c r="CK7" s="40">
        <v>95.53</v>
      </c>
      <c r="CL7" s="40">
        <v>73.290000000000006</v>
      </c>
      <c r="CM7" s="40">
        <v>44.67</v>
      </c>
      <c r="CN7" s="40">
        <v>41.71</v>
      </c>
      <c r="CO7" s="40">
        <v>47.02</v>
      </c>
      <c r="CP7" s="40">
        <v>47.4</v>
      </c>
      <c r="CQ7" s="40">
        <v>47.6</v>
      </c>
      <c r="CR7" s="40">
        <v>52.31</v>
      </c>
      <c r="CS7" s="40">
        <v>80</v>
      </c>
      <c r="CT7" s="40">
        <v>86.25</v>
      </c>
      <c r="CU7" s="40">
        <v>86.25</v>
      </c>
      <c r="CV7" s="40">
        <v>93.75</v>
      </c>
      <c r="CW7" s="40">
        <v>71.430000000000007</v>
      </c>
      <c r="CX7" s="40">
        <v>63.89</v>
      </c>
      <c r="CY7" s="40">
        <v>64.7</v>
      </c>
      <c r="CZ7" s="40">
        <v>65.38</v>
      </c>
      <c r="DA7" s="40">
        <v>68.25</v>
      </c>
      <c r="DB7" s="40">
        <v>68.150000000000006</v>
      </c>
      <c r="DC7" s="40">
        <v>77.2</v>
      </c>
      <c r="DD7" s="40">
        <v>57.01</v>
      </c>
      <c r="DE7" s="40">
        <v>59.14</v>
      </c>
      <c r="DF7" s="40">
        <v>60.35</v>
      </c>
      <c r="DG7" s="40">
        <v>62.31</v>
      </c>
      <c r="DH7" s="40">
        <v>57.7</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137.78</v>
      </c>
      <c r="V11" s="48">
        <f>IF(U6="-",NA(),U6)</f>
        <v>141.84</v>
      </c>
      <c r="W11" s="48">
        <f>IF(V6="-",NA(),V6)</f>
        <v>134.04</v>
      </c>
      <c r="X11" s="48">
        <f>IF(W6="-",NA(),W6)</f>
        <v>143.41</v>
      </c>
      <c r="Y11" s="48">
        <f>IF(X6="-",NA(),X6)</f>
        <v>131.56</v>
      </c>
      <c r="AE11" s="47" t="s">
        <v>23</v>
      </c>
      <c r="AF11" s="48">
        <f>IF(AE6="-",NA(),AE6)</f>
        <v>0</v>
      </c>
      <c r="AG11" s="48">
        <f>IF(AF6="-",NA(),AF6)</f>
        <v>0</v>
      </c>
      <c r="AH11" s="48">
        <f>IF(AG6="-",NA(),AG6)</f>
        <v>0</v>
      </c>
      <c r="AI11" s="48">
        <f>IF(AH6="-",NA(),AH6)</f>
        <v>0</v>
      </c>
      <c r="AJ11" s="48">
        <f>IF(AI6="-",NA(),AI6)</f>
        <v>0</v>
      </c>
      <c r="AP11" s="47" t="s">
        <v>23</v>
      </c>
      <c r="AQ11" s="48">
        <f>IF(AP6="-",NA(),AP6)</f>
        <v>400.13</v>
      </c>
      <c r="AR11" s="48">
        <f>IF(AQ6="-",NA(),AQ6)</f>
        <v>302.02</v>
      </c>
      <c r="AS11" s="48">
        <f>IF(AR6="-",NA(),AR6)</f>
        <v>398.92</v>
      </c>
      <c r="AT11" s="48">
        <f>IF(AS6="-",NA(),AS6)</f>
        <v>485.24</v>
      </c>
      <c r="AU11" s="48">
        <f>IF(AT6="-",NA(),AT6)</f>
        <v>207.75</v>
      </c>
      <c r="BA11" s="47" t="s">
        <v>23</v>
      </c>
      <c r="BB11" s="48">
        <f>IF(BA6="-",NA(),BA6)</f>
        <v>324.93</v>
      </c>
      <c r="BC11" s="48">
        <f>IF(BB6="-",NA(),BB6)</f>
        <v>349.92</v>
      </c>
      <c r="BD11" s="48">
        <f>IF(BC6="-",NA(),BC6)</f>
        <v>330.29</v>
      </c>
      <c r="BE11" s="48">
        <f>IF(BD6="-",NA(),BD6)</f>
        <v>464.8</v>
      </c>
      <c r="BF11" s="48">
        <f>IF(BE6="-",NA(),BE6)</f>
        <v>484.3</v>
      </c>
      <c r="BL11" s="47" t="s">
        <v>23</v>
      </c>
      <c r="BM11" s="48">
        <f>IF(BL6="-",NA(),BL6)</f>
        <v>120.96</v>
      </c>
      <c r="BN11" s="48">
        <f>IF(BM6="-",NA(),BM6)</f>
        <v>121.4</v>
      </c>
      <c r="BO11" s="48">
        <f>IF(BN6="-",NA(),BN6)</f>
        <v>111.63</v>
      </c>
      <c r="BP11" s="48">
        <f>IF(BO6="-",NA(),BO6)</f>
        <v>121.85</v>
      </c>
      <c r="BQ11" s="48">
        <f>IF(BP6="-",NA(),BP6)</f>
        <v>107.01</v>
      </c>
      <c r="BW11" s="47" t="s">
        <v>23</v>
      </c>
      <c r="BX11" s="48">
        <f>IF(BW6="-",NA(),BW6)</f>
        <v>38.19</v>
      </c>
      <c r="BY11" s="48">
        <f>IF(BX6="-",NA(),BX6)</f>
        <v>37.229999999999997</v>
      </c>
      <c r="BZ11" s="48">
        <f>IF(BY6="-",NA(),BY6)</f>
        <v>41.35</v>
      </c>
      <c r="CA11" s="48">
        <f>IF(BZ6="-",NA(),BZ6)</f>
        <v>38.78</v>
      </c>
      <c r="CB11" s="48">
        <f>IF(CA6="-",NA(),CA6)</f>
        <v>44.42</v>
      </c>
      <c r="CH11" s="47" t="s">
        <v>23</v>
      </c>
      <c r="CI11" s="48">
        <f>IF(CH6="-",NA(),CH6)</f>
        <v>72.36</v>
      </c>
      <c r="CJ11" s="48">
        <f>IF(CI6="-",NA(),CI6)</f>
        <v>82.38</v>
      </c>
      <c r="CK11" s="48">
        <f>IF(CJ6="-",NA(),CJ6)</f>
        <v>86.18</v>
      </c>
      <c r="CL11" s="48">
        <f>IF(CK6="-",NA(),CK6)</f>
        <v>95.53</v>
      </c>
      <c r="CM11" s="48">
        <f>IF(CL6="-",NA(),CL6)</f>
        <v>73.290000000000006</v>
      </c>
      <c r="CS11" s="47" t="s">
        <v>23</v>
      </c>
      <c r="CT11" s="48">
        <f>IF(CS6="-",NA(),CS6)</f>
        <v>80</v>
      </c>
      <c r="CU11" s="48">
        <f>IF(CT6="-",NA(),CT6)</f>
        <v>86.25</v>
      </c>
      <c r="CV11" s="48">
        <f>IF(CU6="-",NA(),CU6)</f>
        <v>86.25</v>
      </c>
      <c r="CW11" s="48">
        <f>IF(CV6="-",NA(),CV6)</f>
        <v>93.75</v>
      </c>
      <c r="CX11" s="48">
        <f>IF(CW6="-",NA(),CW6)</f>
        <v>71.430000000000007</v>
      </c>
      <c r="DD11" s="47" t="s">
        <v>23</v>
      </c>
      <c r="DE11" s="48">
        <f>IF(DD6="-",NA(),DD6)</f>
        <v>57.01</v>
      </c>
      <c r="DF11" s="48">
        <f>IF(DE6="-",NA(),DE6)</f>
        <v>59.14</v>
      </c>
      <c r="DG11" s="48">
        <f>IF(DF6="-",NA(),DF6)</f>
        <v>60.35</v>
      </c>
      <c r="DH11" s="48">
        <f>IF(DG6="-",NA(),DG6)</f>
        <v>62.31</v>
      </c>
      <c r="DI11" s="48">
        <f>IF(DH6="-",NA(),DH6)</f>
        <v>57.7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2026-02-20T04:51:28Z</cp:lastPrinted>
  <dcterms:created xsi:type="dcterms:W3CDTF">2025-12-15T05:03:05Z</dcterms:created>
  <dcterms:modified xsi:type="dcterms:W3CDTF">2026-03-04T06:32:47Z</dcterms:modified>
  <cp:category/>
</cp:coreProperties>
</file>