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10933B51-F0B1-4F9F-A848-6C1FDBD87C23}" xr6:coauthVersionLast="47" xr6:coauthVersionMax="47" xr10:uidLastSave="{00000000-0000-0000-0000-000000000000}"/>
  <workbookProtection workbookAlgorithmName="SHA-512" workbookHashValue="fqp28BFMrOtHzMLxaUGy6F9cvr0Y7TLtChR0qgRb3K9B9KXVnLs8NoJ2v4t0bfgmGtWUGaO6O2O8LqiY8CgysA==" workbookSaltValue="WyG8OykkVI0BkvaRwE7j3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KP78" i="4" s="1"/>
  <c r="DE7" i="5"/>
  <c r="KA78" i="4" s="1"/>
  <c r="DD7" i="5"/>
  <c r="DC7" i="5"/>
  <c r="DB7" i="5"/>
  <c r="DA7" i="5"/>
  <c r="CZ7" i="5"/>
  <c r="CN7" i="5"/>
  <c r="CM7" i="5"/>
  <c r="BZ7" i="5"/>
  <c r="BY7" i="5"/>
  <c r="BX7" i="5"/>
  <c r="BW7" i="5"/>
  <c r="BV7" i="5"/>
  <c r="BU7" i="5"/>
  <c r="BT7" i="5"/>
  <c r="BS7" i="5"/>
  <c r="BR7" i="5"/>
  <c r="JV52" i="4" s="1"/>
  <c r="BQ7" i="5"/>
  <c r="JC52" i="4" s="1"/>
  <c r="BO7" i="5"/>
  <c r="BN7" i="5"/>
  <c r="BM7" i="5"/>
  <c r="BL7" i="5"/>
  <c r="BK7" i="5"/>
  <c r="BJ7" i="5"/>
  <c r="HJ52" i="4" s="1"/>
  <c r="BI7" i="5"/>
  <c r="GQ52" i="4" s="1"/>
  <c r="BH7" i="5"/>
  <c r="FX52" i="4" s="1"/>
  <c r="BG7" i="5"/>
  <c r="BF7" i="5"/>
  <c r="BD7" i="5"/>
  <c r="BC7" i="5"/>
  <c r="BB7" i="5"/>
  <c r="BA7" i="5"/>
  <c r="AZ7" i="5"/>
  <c r="AY7" i="5"/>
  <c r="AX7" i="5"/>
  <c r="AW7" i="5"/>
  <c r="AV7" i="5"/>
  <c r="AU7" i="5"/>
  <c r="AS7" i="5"/>
  <c r="AR7" i="5"/>
  <c r="GQ32" i="4" s="1"/>
  <c r="AQ7" i="5"/>
  <c r="FX32" i="4" s="1"/>
  <c r="AP7" i="5"/>
  <c r="FE32" i="4" s="1"/>
  <c r="AO7" i="5"/>
  <c r="AN7" i="5"/>
  <c r="AM7" i="5"/>
  <c r="AL7" i="5"/>
  <c r="AK7" i="5"/>
  <c r="AJ7" i="5"/>
  <c r="AH7" i="5"/>
  <c r="AG7" i="5"/>
  <c r="AF7" i="5"/>
  <c r="AE7" i="5"/>
  <c r="AD7" i="5"/>
  <c r="AC7" i="5"/>
  <c r="AB7" i="5"/>
  <c r="AA7" i="5"/>
  <c r="Z7" i="5"/>
  <c r="AN31" i="4" s="1"/>
  <c r="Y7" i="5"/>
  <c r="U31" i="4" s="1"/>
  <c r="X7" i="5"/>
  <c r="W7" i="5"/>
  <c r="V7" i="5"/>
  <c r="U7" i="5"/>
  <c r="T7" i="5"/>
  <c r="S7" i="5"/>
  <c r="HX8" i="4" s="1"/>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B88" i="4"/>
  <c r="MI78" i="4"/>
  <c r="LT78" i="4"/>
  <c r="LE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FE52" i="4"/>
  <c r="EL52" i="4"/>
  <c r="CS52" i="4"/>
  <c r="BZ52" i="4"/>
  <c r="BG52" i="4"/>
  <c r="AN52" i="4"/>
  <c r="U52" i="4"/>
  <c r="MA32" i="4"/>
  <c r="LH32" i="4"/>
  <c r="KO32" i="4"/>
  <c r="JV32" i="4"/>
  <c r="JC32" i="4"/>
  <c r="HJ32" i="4"/>
  <c r="EL32" i="4"/>
  <c r="CS32" i="4"/>
  <c r="BZ32" i="4"/>
  <c r="BG32" i="4"/>
  <c r="AN32" i="4"/>
  <c r="U32" i="4"/>
  <c r="MA31" i="4"/>
  <c r="LH31" i="4"/>
  <c r="KO31" i="4"/>
  <c r="JV31" i="4"/>
  <c r="JC31" i="4"/>
  <c r="HJ31" i="4"/>
  <c r="GQ31" i="4"/>
  <c r="FX31" i="4"/>
  <c r="FE31" i="4"/>
  <c r="EL31" i="4"/>
  <c r="CS31" i="4"/>
  <c r="BZ31" i="4"/>
  <c r="BG31" i="4"/>
  <c r="LJ10" i="4"/>
  <c r="JQ10" i="4"/>
  <c r="HX10" i="4"/>
  <c r="DU10" i="4"/>
  <c r="CF10" i="4"/>
  <c r="B10" i="4"/>
  <c r="LJ8" i="4"/>
  <c r="JQ8" i="4"/>
  <c r="FJ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<sst xmlns="http://schemas.openxmlformats.org/spreadsheetml/2006/main" count="278" uniqueCount="136">
  <si>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</si>
  <si>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</si>
  <si>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</si>
  <si>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</si>
  <si>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</si>
  <si>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</si>
  <si>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</si>
  <si>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</si>
  <si>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</si>
  <si>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</si>
  <si>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</si>
  <si>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</si>
  <si>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</si>
  <si>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</si>
  <si>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</si>
  <si>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</si>
  <si>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</si>
  <si>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</si>
  <si>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</si>
  <si>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</si>
  <si>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</si>
  <si>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</si>
  <si>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</si>
  <si>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</si>
  <si>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</si>
  <si>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</si>
  <si>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</si>
  <si>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</si>
  <si>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</si>
  <si>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</si>
  <si>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</si>
  <si>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</si>
  <si>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</si>
  <si>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</si>
  <si>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</si>
  <si>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</si>
  <si>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</si>
  <si>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</si>
  <si>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</si>
  <si>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</si>
  <si>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</si>
  <si>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</si>
  <si>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</si>
  <si>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</si>
  <si>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</si>
  <si>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</si>
  <si>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</si>
  <si>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</si>
  <si>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</si>
  <si>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</si>
  <si>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</si>
  <si>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</si>
  <si>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</si>
  <si>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</si>
  <si>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</si>
  <si>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</si>
  <si>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</si>
  <si>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</si>
  <si>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</si>
  <si>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</si>
  <si>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</si>
  <si>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</si>
  <si>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</si>
  <si>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</si>
  <si>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</si>
  <si>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</si>
  <si>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</si>
  <si>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</si>
  <si>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</si>
  <si>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</si>
  <si>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</si>
  <si>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</si>
  <si>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</si>
  <si>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</si>
  <si>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</si>
  <si>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</si>
  <si>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</si>
  <si>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</si>
  <si>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</si>
  <si>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</si>
  <si>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</si>
  <si>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</si>
  <si>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</si>
  <si>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</si>
  <si>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</si>
  <si>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</si>
  <si>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</si>
  <si>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</si>
  <si>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</si>
  <si>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</si>
  <si>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</si>
  <si>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</si>
  <si>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</si>
  <si>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</si>
  <si>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</si>
  <si>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</si>
  <si>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</si>
  <si>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</si>
  <si>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</si>
  <si>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</si>
  <si>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</si>
  <si>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</si>
  <si>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</si>
  <si>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</si>
  <si>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当該値(N-3)</t>
    <phoneticPr fontId="5"/>
  </si>
  <si>
    <t>当該値(N-1)</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</si>
  <si>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</si>
  <si>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</si>
  <si>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</si>
  <si>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</si>
  <si>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</si>
  <si>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</si>
  <si>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</si>
  <si>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</si>
  <si>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</si>
  <si>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長崎市茂里町駐車場</t>
  </si>
  <si>
    <t>法非適用</t>
  </si>
  <si>
    <t>駐車場整備事業</t>
  </si>
  <si>
    <t>-</t>
  </si>
  <si>
    <t>Ａ３Ｂ２</t>
  </si>
  <si>
    <t>非設置</t>
  </si>
  <si>
    <t>該当数値なし</t>
  </si>
  <si>
    <t>都市計画駐車場 届出駐車場 附置義務駐車施設</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</si>
  <si>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</si>
  <si>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</si>
  <si>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</si>
  <si>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</si>
  <si>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</si>
  <si>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</si>
  <si>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</si>
  <si>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</si>
  <si>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</si>
  <si>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稼働率について、全国平均及び類似施設平均値より低い。平面自走式駐車場へ再整備したとはいえ、近隣するブリックホールは平日利用が少なく、利用状況の改善は難しい。
　令和６年度にはスタジアムシティが開業し、それに伴い駐車場の利用も増えるものと想定しているが、民間のコインパーキングも急増しており、今後とも工夫が必要と思われる</t>
    <rPh sb="58" eb="60">
      <t>ヘイジツ</t>
    </rPh>
    <rPh sb="60" eb="62">
      <t>リヨウ</t>
    </rPh>
    <rPh sb="63" eb="64">
      <t>スク</t>
    </rPh>
    <rPh sb="81" eb="83">
      <t>レイワ</t>
    </rPh>
    <rPh sb="84" eb="86">
      <t>ネンド</t>
    </rPh>
    <rPh sb="97" eb="99">
      <t>カイギョウ</t>
    </rPh>
    <rPh sb="127" eb="129">
      <t>ミンカン</t>
    </rPh>
    <rPh sb="139" eb="141">
      <t>キュウゾウ</t>
    </rPh>
    <rPh sb="146" eb="148">
      <t>コンゴ</t>
    </rPh>
    <rPh sb="150" eb="152">
      <t>クフウ</t>
    </rPh>
    <rPh sb="153" eb="155">
      <t>ヒツヨウ</t>
    </rPh>
    <rPh sb="156" eb="157">
      <t>オモ</t>
    </rPh>
    <phoneticPr fontId="5"/>
  </si>
  <si>
    <t>令和2年度に機械式駐車場であった茂里町地下駐車場を平面自走式の茂里町駐車場へ再整備したことにより、企業債残高がかなり大きくなっている。
今後、長期間にわたり、施設の大きな更新はなく、平面自走式駐車場のため、維持管理費も比較的少ないことから企業債残高対料金収入比率は改善するものと思われる。</t>
    <rPh sb="109" eb="112">
      <t>ヒカクテキ</t>
    </rPh>
    <rPh sb="112" eb="113">
      <t>スク</t>
    </rPh>
    <rPh sb="124" eb="125">
      <t>タイ</t>
    </rPh>
    <phoneticPr fontId="5"/>
  </si>
  <si>
    <t>令和2年度に、健全な経営へ収益を改善させるため、利用しにくく施設維持経費もかかっていた機械式駐車場を、利用しやすく運営経費も抑えられる平面自走式の駐車場へ再整備を行い、利用料金収入は以前より増加しつつあるが、令和６年度から再整備にかかる企業債の償還がはじまったため、赤字となっている。
　令和6年度は、スポーツ観戦を主目的とした商業施設が近隣に開業した結果、利用者が増加している。
　令和7年度からは近隣するブリックホールと一体的に管理（指定管理者制度）することから、今後、より利用状況に応じた改善提案などがなされると思われる。</t>
    <rPh sb="91" eb="93">
      <t>イゼン</t>
    </rPh>
    <rPh sb="95" eb="97">
      <t>ゾウカ</t>
    </rPh>
    <rPh sb="104" eb="106">
      <t>レイワ</t>
    </rPh>
    <rPh sb="107" eb="109">
      <t>ネンド</t>
    </rPh>
    <rPh sb="111" eb="114">
      <t>サイセイビ</t>
    </rPh>
    <rPh sb="118" eb="121">
      <t>キギョウサイ</t>
    </rPh>
    <rPh sb="122" eb="124">
      <t>ショウカン</t>
    </rPh>
    <rPh sb="133" eb="135">
      <t>アカジ</t>
    </rPh>
    <rPh sb="155" eb="157">
      <t>カンセン</t>
    </rPh>
    <rPh sb="158" eb="159">
      <t>シュ</t>
    </rPh>
    <rPh sb="159" eb="161">
      <t>モクテキ</t>
    </rPh>
    <rPh sb="164" eb="166">
      <t>ショウギョウ</t>
    </rPh>
    <rPh sb="166" eb="168">
      <t>シセツ</t>
    </rPh>
    <rPh sb="169" eb="171">
      <t>キンリン</t>
    </rPh>
    <rPh sb="172" eb="174">
      <t>カイギョウ</t>
    </rPh>
    <rPh sb="176" eb="178">
      <t>ケッカ</t>
    </rPh>
    <rPh sb="183" eb="185">
      <t>ゾウカ</t>
    </rPh>
    <rPh sb="239" eb="243">
      <t>リヨウジョウキョウ</t>
    </rPh>
    <rPh sb="244" eb="245">
      <t>オウ</t>
    </rPh>
    <rPh sb="247" eb="249">
      <t>カイゼン</t>
    </rPh>
    <rPh sb="249" eb="251">
      <t>テイアン</t>
    </rPh>
    <rPh sb="259" eb="260">
      <t>オモ</t>
    </rPh>
    <phoneticPr fontId="5"/>
  </si>
  <si>
    <t>　平面自走式駐車場への再整備で、今後の単独黒字化への道筋をつけることができたが、再整備にかかる企業債の償還が始まったことから、今後とも増収に努める必要がある。
　指定管理者制度（令和７年度から近隣するブリックホールと一体的に管理）による利用者サービスの向上及び増収対策に努めるとともに、施設の更新に充てる財源を計画的に確保していく。</t>
    <rPh sb="40" eb="43">
      <t>サイセイビ</t>
    </rPh>
    <rPh sb="47" eb="50">
      <t>キギョウサイ</t>
    </rPh>
    <rPh sb="51" eb="53">
      <t>ショウカン</t>
    </rPh>
    <rPh sb="54" eb="55">
      <t>ハジ</t>
    </rPh>
    <rPh sb="63" eb="65">
      <t>コンゴ</t>
    </rPh>
    <rPh sb="67" eb="69">
      <t>ゾウシュウ</t>
    </rPh>
    <rPh sb="70" eb="71">
      <t>ツト</t>
    </rPh>
    <rPh sb="73" eb="7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</si>
</sst>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95</c:v>
                </c:pt>
                <c:pt idx="1">
                  <c:v>180.8</c:v>
                </c:pt>
                <c:pt idx="2">
                  <c:v>114.3</c:v>
                </c:pt>
                <c:pt idx="3">
                  <c:v>6.9</c:v>
                </c:pt>
                <c:pt idx="4">
                  <c:v>41.4</c:v>
                </c:pt>
              </c:numCache>
            </c:numRef>
          </c:val>
          <c:extLst>
            <c:ext xmlns:c16="http://schemas.microsoft.com/office/drawing/2014/chart" uri="{C3380CC4-5D6E-409C-BE32-E72D297353CC}">
              <c16:uniqueId val="{00000000-A0FC-4A64-81F8-33105897E69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A0FC-4A64-81F8-33105897E69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2369.1999999999998</c:v>
                </c:pt>
                <c:pt idx="1">
                  <c:v>3122.4</c:v>
                </c:pt>
                <c:pt idx="2">
                  <c:v>1778.9</c:v>
                </c:pt>
                <c:pt idx="3">
                  <c:v>0</c:v>
                </c:pt>
                <c:pt idx="4">
                  <c:v>2168</c:v>
                </c:pt>
              </c:numCache>
            </c:numRef>
          </c:val>
          <c:extLst>
            <c:ext xmlns:c16="http://schemas.microsoft.com/office/drawing/2014/chart" uri="{C3380CC4-5D6E-409C-BE32-E72D297353CC}">
              <c16:uniqueId val="{00000000-B78A-4015-9F88-5385D9C6376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B78A-4015-9F88-5385D9C6376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6AF-4B90-96C9-052714CF236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6AF-4B90-96C9-052714CF236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8EF-4CD6-9D3D-13463B2FEA7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EF-4CD6-9D3D-13463B2FEA7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D2-4A16-833D-17140E28A50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51D2-4A16-833D-17140E28A50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961-4767-BFCA-0C2136D8CDE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A961-4767-BFCA-0C2136D8CDE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31.9</c:v>
                </c:pt>
                <c:pt idx="1">
                  <c:v>93.3</c:v>
                </c:pt>
                <c:pt idx="2">
                  <c:v>92.6</c:v>
                </c:pt>
                <c:pt idx="3">
                  <c:v>92.6</c:v>
                </c:pt>
                <c:pt idx="4">
                  <c:v>92.6</c:v>
                </c:pt>
              </c:numCache>
            </c:numRef>
          </c:val>
          <c:extLst>
            <c:ext xmlns:c16="http://schemas.microsoft.com/office/drawing/2014/chart" uri="{C3380CC4-5D6E-409C-BE32-E72D297353CC}">
              <c16:uniqueId val="{00000000-68D3-424D-8F19-234A02A5F3D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68D3-424D-8F19-234A02A5F3D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-2.5</c:v>
                </c:pt>
                <c:pt idx="1">
                  <c:v>-93.3</c:v>
                </c:pt>
                <c:pt idx="2">
                  <c:v>17.899999999999999</c:v>
                </c:pt>
                <c:pt idx="3">
                  <c:v>0</c:v>
                </c:pt>
                <c:pt idx="4">
                  <c:v>53.5</c:v>
                </c:pt>
              </c:numCache>
            </c:numRef>
          </c:val>
          <c:extLst>
            <c:ext xmlns:c16="http://schemas.microsoft.com/office/drawing/2014/chart" uri="{C3380CC4-5D6E-409C-BE32-E72D297353CC}">
              <c16:uniqueId val="{00000000-97DB-421F-A505-53AD3B35B9D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97DB-421F-A505-53AD3B35B9D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-468</c:v>
                </c:pt>
                <c:pt idx="1">
                  <c:v>11483</c:v>
                </c:pt>
                <c:pt idx="2">
                  <c:v>2067</c:v>
                </c:pt>
                <c:pt idx="3">
                  <c:v>-4684</c:v>
                </c:pt>
                <c:pt idx="4">
                  <c:v>4723</c:v>
                </c:pt>
              </c:numCache>
            </c:numRef>
          </c:val>
          <c:extLst>
            <c:ext xmlns:c16="http://schemas.microsoft.com/office/drawing/2014/chart" uri="{C3380CC4-5D6E-409C-BE32-E72D297353CC}">
              <c16:uniqueId val="{00000000-961A-4F60-8F37-A9F66858C3A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961A-4F60-8F37-A9F66858C3A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長崎市茂里町駐車場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2770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134</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95</v>
      </c>
      <c r="V31" s="116"/>
      <c r="W31" s="116"/>
      <c r="X31" s="116"/>
      <c r="Y31" s="116"/>
      <c r="Z31" s="116"/>
      <c r="AA31" s="116"/>
      <c r="AB31" s="116"/>
      <c r="AC31" s="116"/>
      <c r="AD31" s="116"/>
      <c r="AE31" s="116"/>
      <c r="AF31" s="116"/>
      <c r="AG31" s="116"/>
      <c r="AH31" s="116"/>
      <c r="AI31" s="116"/>
      <c r="AJ31" s="116"/>
      <c r="AK31" s="116"/>
      <c r="AL31" s="116"/>
      <c r="AM31" s="116"/>
      <c r="AN31" s="116">
        <f>データ!Z7</f>
        <v>180.8</v>
      </c>
      <c r="AO31" s="116"/>
      <c r="AP31" s="116"/>
      <c r="AQ31" s="116"/>
      <c r="AR31" s="116"/>
      <c r="AS31" s="116"/>
      <c r="AT31" s="116"/>
      <c r="AU31" s="116"/>
      <c r="AV31" s="116"/>
      <c r="AW31" s="116"/>
      <c r="AX31" s="116"/>
      <c r="AY31" s="116"/>
      <c r="AZ31" s="116"/>
      <c r="BA31" s="116"/>
      <c r="BB31" s="116"/>
      <c r="BC31" s="116"/>
      <c r="BD31" s="116"/>
      <c r="BE31" s="116"/>
      <c r="BF31" s="116"/>
      <c r="BG31" s="116">
        <f>データ!AA7</f>
        <v>114.3</v>
      </c>
      <c r="BH31" s="116"/>
      <c r="BI31" s="116"/>
      <c r="BJ31" s="116"/>
      <c r="BK31" s="116"/>
      <c r="BL31" s="116"/>
      <c r="BM31" s="116"/>
      <c r="BN31" s="116"/>
      <c r="BO31" s="116"/>
      <c r="BP31" s="116"/>
      <c r="BQ31" s="116"/>
      <c r="BR31" s="116"/>
      <c r="BS31" s="116"/>
      <c r="BT31" s="116"/>
      <c r="BU31" s="116"/>
      <c r="BV31" s="116"/>
      <c r="BW31" s="116"/>
      <c r="BX31" s="116"/>
      <c r="BY31" s="116"/>
      <c r="BZ31" s="116">
        <f>データ!AB7</f>
        <v>6.9</v>
      </c>
      <c r="CA31" s="116"/>
      <c r="CB31" s="116"/>
      <c r="CC31" s="116"/>
      <c r="CD31" s="116"/>
      <c r="CE31" s="116"/>
      <c r="CF31" s="116"/>
      <c r="CG31" s="116"/>
      <c r="CH31" s="116"/>
      <c r="CI31" s="116"/>
      <c r="CJ31" s="116"/>
      <c r="CK31" s="116"/>
      <c r="CL31" s="116"/>
      <c r="CM31" s="116"/>
      <c r="CN31" s="116"/>
      <c r="CO31" s="116"/>
      <c r="CP31" s="116"/>
      <c r="CQ31" s="116"/>
      <c r="CR31" s="116"/>
      <c r="CS31" s="116">
        <f>データ!AC7</f>
        <v>41.4</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31.9</v>
      </c>
      <c r="JD31" s="111"/>
      <c r="JE31" s="111"/>
      <c r="JF31" s="111"/>
      <c r="JG31" s="111"/>
      <c r="JH31" s="111"/>
      <c r="JI31" s="111"/>
      <c r="JJ31" s="111"/>
      <c r="JK31" s="111"/>
      <c r="JL31" s="111"/>
      <c r="JM31" s="111"/>
      <c r="JN31" s="111"/>
      <c r="JO31" s="111"/>
      <c r="JP31" s="111"/>
      <c r="JQ31" s="111"/>
      <c r="JR31" s="111"/>
      <c r="JS31" s="111"/>
      <c r="JT31" s="111"/>
      <c r="JU31" s="112"/>
      <c r="JV31" s="110">
        <f>データ!DL7</f>
        <v>93.3</v>
      </c>
      <c r="JW31" s="111"/>
      <c r="JX31" s="111"/>
      <c r="JY31" s="111"/>
      <c r="JZ31" s="111"/>
      <c r="KA31" s="111"/>
      <c r="KB31" s="111"/>
      <c r="KC31" s="111"/>
      <c r="KD31" s="111"/>
      <c r="KE31" s="111"/>
      <c r="KF31" s="111"/>
      <c r="KG31" s="111"/>
      <c r="KH31" s="111"/>
      <c r="KI31" s="111"/>
      <c r="KJ31" s="111"/>
      <c r="KK31" s="111"/>
      <c r="KL31" s="111"/>
      <c r="KM31" s="111"/>
      <c r="KN31" s="112"/>
      <c r="KO31" s="110">
        <f>データ!DM7</f>
        <v>92.6</v>
      </c>
      <c r="KP31" s="111"/>
      <c r="KQ31" s="111"/>
      <c r="KR31" s="111"/>
      <c r="KS31" s="111"/>
      <c r="KT31" s="111"/>
      <c r="KU31" s="111"/>
      <c r="KV31" s="111"/>
      <c r="KW31" s="111"/>
      <c r="KX31" s="111"/>
      <c r="KY31" s="111"/>
      <c r="KZ31" s="111"/>
      <c r="LA31" s="111"/>
      <c r="LB31" s="111"/>
      <c r="LC31" s="111"/>
      <c r="LD31" s="111"/>
      <c r="LE31" s="111"/>
      <c r="LF31" s="111"/>
      <c r="LG31" s="112"/>
      <c r="LH31" s="110">
        <f>データ!DN7</f>
        <v>92.6</v>
      </c>
      <c r="LI31" s="111"/>
      <c r="LJ31" s="111"/>
      <c r="LK31" s="111"/>
      <c r="LL31" s="111"/>
      <c r="LM31" s="111"/>
      <c r="LN31" s="111"/>
      <c r="LO31" s="111"/>
      <c r="LP31" s="111"/>
      <c r="LQ31" s="111"/>
      <c r="LR31" s="111"/>
      <c r="LS31" s="111"/>
      <c r="LT31" s="111"/>
      <c r="LU31" s="111"/>
      <c r="LV31" s="111"/>
      <c r="LW31" s="111"/>
      <c r="LX31" s="111"/>
      <c r="LY31" s="111"/>
      <c r="LZ31" s="112"/>
      <c r="MA31" s="110">
        <f>データ!DO7</f>
        <v>92.6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17" t="s">
        <v>133</v>
      </c>
      <c r="NE32" s="118"/>
      <c r="NF32" s="118"/>
      <c r="NG32" s="118"/>
      <c r="NH32" s="118"/>
      <c r="NI32" s="118"/>
      <c r="NJ32" s="118"/>
      <c r="NK32" s="118"/>
      <c r="NL32" s="118"/>
      <c r="NM32" s="118"/>
      <c r="NN32" s="118"/>
      <c r="NO32" s="118"/>
      <c r="NP32" s="118"/>
      <c r="NQ32" s="118"/>
      <c r="NR32" s="119"/>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17" t="s">
        <v>132</v>
      </c>
      <c r="NE49" s="118"/>
      <c r="NF49" s="118"/>
      <c r="NG49" s="118"/>
      <c r="NH49" s="118"/>
      <c r="NI49" s="118"/>
      <c r="NJ49" s="118"/>
      <c r="NK49" s="118"/>
      <c r="NL49" s="118"/>
      <c r="NM49" s="118"/>
      <c r="NN49" s="118"/>
      <c r="NO49" s="118"/>
      <c r="NP49" s="118"/>
      <c r="NQ49" s="118"/>
      <c r="NR49" s="119"/>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-2.5</v>
      </c>
      <c r="EM52" s="116"/>
      <c r="EN52" s="116"/>
      <c r="EO52" s="116"/>
      <c r="EP52" s="116"/>
      <c r="EQ52" s="116"/>
      <c r="ER52" s="116"/>
      <c r="ES52" s="116"/>
      <c r="ET52" s="116"/>
      <c r="EU52" s="116"/>
      <c r="EV52" s="116"/>
      <c r="EW52" s="116"/>
      <c r="EX52" s="116"/>
      <c r="EY52" s="116"/>
      <c r="EZ52" s="116"/>
      <c r="FA52" s="116"/>
      <c r="FB52" s="116"/>
      <c r="FC52" s="116"/>
      <c r="FD52" s="116"/>
      <c r="FE52" s="116">
        <f>データ!BG7</f>
        <v>-93.3</v>
      </c>
      <c r="FF52" s="116"/>
      <c r="FG52" s="116"/>
      <c r="FH52" s="116"/>
      <c r="FI52" s="116"/>
      <c r="FJ52" s="116"/>
      <c r="FK52" s="116"/>
      <c r="FL52" s="116"/>
      <c r="FM52" s="116"/>
      <c r="FN52" s="116"/>
      <c r="FO52" s="116"/>
      <c r="FP52" s="116"/>
      <c r="FQ52" s="116"/>
      <c r="FR52" s="116"/>
      <c r="FS52" s="116"/>
      <c r="FT52" s="116"/>
      <c r="FU52" s="116"/>
      <c r="FV52" s="116"/>
      <c r="FW52" s="116"/>
      <c r="FX52" s="116">
        <f>データ!BH7</f>
        <v>17.899999999999999</v>
      </c>
      <c r="FY52" s="116"/>
      <c r="FZ52" s="116"/>
      <c r="GA52" s="116"/>
      <c r="GB52" s="116"/>
      <c r="GC52" s="116"/>
      <c r="GD52" s="116"/>
      <c r="GE52" s="116"/>
      <c r="GF52" s="116"/>
      <c r="GG52" s="116"/>
      <c r="GH52" s="116"/>
      <c r="GI52" s="116"/>
      <c r="GJ52" s="116"/>
      <c r="GK52" s="116"/>
      <c r="GL52" s="116"/>
      <c r="GM52" s="116"/>
      <c r="GN52" s="116"/>
      <c r="GO52" s="116"/>
      <c r="GP52" s="116"/>
      <c r="GQ52" s="116">
        <f>データ!BI7</f>
        <v>0</v>
      </c>
      <c r="GR52" s="116"/>
      <c r="GS52" s="116"/>
      <c r="GT52" s="116"/>
      <c r="GU52" s="116"/>
      <c r="GV52" s="116"/>
      <c r="GW52" s="116"/>
      <c r="GX52" s="116"/>
      <c r="GY52" s="116"/>
      <c r="GZ52" s="116"/>
      <c r="HA52" s="116"/>
      <c r="HB52" s="116"/>
      <c r="HC52" s="116"/>
      <c r="HD52" s="116"/>
      <c r="HE52" s="116"/>
      <c r="HF52" s="116"/>
      <c r="HG52" s="116"/>
      <c r="HH52" s="116"/>
      <c r="HI52" s="116"/>
      <c r="HJ52" s="116">
        <f>データ!BJ7</f>
        <v>53.5</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3">
        <f>データ!BQ7</f>
        <v>-468</v>
      </c>
      <c r="JD52" s="123"/>
      <c r="JE52" s="123"/>
      <c r="JF52" s="123"/>
      <c r="JG52" s="123"/>
      <c r="JH52" s="123"/>
      <c r="JI52" s="123"/>
      <c r="JJ52" s="123"/>
      <c r="JK52" s="123"/>
      <c r="JL52" s="123"/>
      <c r="JM52" s="123"/>
      <c r="JN52" s="123"/>
      <c r="JO52" s="123"/>
      <c r="JP52" s="123"/>
      <c r="JQ52" s="123"/>
      <c r="JR52" s="123"/>
      <c r="JS52" s="123"/>
      <c r="JT52" s="123"/>
      <c r="JU52" s="123"/>
      <c r="JV52" s="123">
        <f>データ!BR7</f>
        <v>11483</v>
      </c>
      <c r="JW52" s="123"/>
      <c r="JX52" s="123"/>
      <c r="JY52" s="123"/>
      <c r="JZ52" s="123"/>
      <c r="KA52" s="123"/>
      <c r="KB52" s="123"/>
      <c r="KC52" s="123"/>
      <c r="KD52" s="123"/>
      <c r="KE52" s="123"/>
      <c r="KF52" s="123"/>
      <c r="KG52" s="123"/>
      <c r="KH52" s="123"/>
      <c r="KI52" s="123"/>
      <c r="KJ52" s="123"/>
      <c r="KK52" s="123"/>
      <c r="KL52" s="123"/>
      <c r="KM52" s="123"/>
      <c r="KN52" s="123"/>
      <c r="KO52" s="123">
        <f>データ!BS7</f>
        <v>2067</v>
      </c>
      <c r="KP52" s="123"/>
      <c r="KQ52" s="123"/>
      <c r="KR52" s="123"/>
      <c r="KS52" s="123"/>
      <c r="KT52" s="123"/>
      <c r="KU52" s="123"/>
      <c r="KV52" s="123"/>
      <c r="KW52" s="123"/>
      <c r="KX52" s="123"/>
      <c r="KY52" s="123"/>
      <c r="KZ52" s="123"/>
      <c r="LA52" s="123"/>
      <c r="LB52" s="123"/>
      <c r="LC52" s="123"/>
      <c r="LD52" s="123"/>
      <c r="LE52" s="123"/>
      <c r="LF52" s="123"/>
      <c r="LG52" s="123"/>
      <c r="LH52" s="123">
        <f>データ!BT7</f>
        <v>-4684</v>
      </c>
      <c r="LI52" s="123"/>
      <c r="LJ52" s="123"/>
      <c r="LK52" s="123"/>
      <c r="LL52" s="123"/>
      <c r="LM52" s="123"/>
      <c r="LN52" s="123"/>
      <c r="LO52" s="123"/>
      <c r="LP52" s="123"/>
      <c r="LQ52" s="123"/>
      <c r="LR52" s="123"/>
      <c r="LS52" s="123"/>
      <c r="LT52" s="123"/>
      <c r="LU52" s="123"/>
      <c r="LV52" s="123"/>
      <c r="LW52" s="123"/>
      <c r="LX52" s="123"/>
      <c r="LY52" s="123"/>
      <c r="LZ52" s="123"/>
      <c r="MA52" s="123">
        <f>データ!BU7</f>
        <v>4723</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3"/>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3">
        <f>データ!AZ7</f>
        <v>98</v>
      </c>
      <c r="V53" s="123"/>
      <c r="W53" s="123"/>
      <c r="X53" s="123"/>
      <c r="Y53" s="123"/>
      <c r="Z53" s="123"/>
      <c r="AA53" s="123"/>
      <c r="AB53" s="123"/>
      <c r="AC53" s="123"/>
      <c r="AD53" s="123"/>
      <c r="AE53" s="123"/>
      <c r="AF53" s="123"/>
      <c r="AG53" s="123"/>
      <c r="AH53" s="123"/>
      <c r="AI53" s="123"/>
      <c r="AJ53" s="123"/>
      <c r="AK53" s="123"/>
      <c r="AL53" s="123"/>
      <c r="AM53" s="123"/>
      <c r="AN53" s="123">
        <f>データ!BA7</f>
        <v>13</v>
      </c>
      <c r="AO53" s="123"/>
      <c r="AP53" s="123"/>
      <c r="AQ53" s="123"/>
      <c r="AR53" s="123"/>
      <c r="AS53" s="123"/>
      <c r="AT53" s="123"/>
      <c r="AU53" s="123"/>
      <c r="AV53" s="123"/>
      <c r="AW53" s="123"/>
      <c r="AX53" s="123"/>
      <c r="AY53" s="123"/>
      <c r="AZ53" s="123"/>
      <c r="BA53" s="123"/>
      <c r="BB53" s="123"/>
      <c r="BC53" s="123"/>
      <c r="BD53" s="123"/>
      <c r="BE53" s="123"/>
      <c r="BF53" s="123"/>
      <c r="BG53" s="123">
        <f>データ!BB7</f>
        <v>2</v>
      </c>
      <c r="BH53" s="123"/>
      <c r="BI53" s="123"/>
      <c r="BJ53" s="123"/>
      <c r="BK53" s="123"/>
      <c r="BL53" s="123"/>
      <c r="BM53" s="123"/>
      <c r="BN53" s="123"/>
      <c r="BO53" s="123"/>
      <c r="BP53" s="123"/>
      <c r="BQ53" s="123"/>
      <c r="BR53" s="123"/>
      <c r="BS53" s="123"/>
      <c r="BT53" s="123"/>
      <c r="BU53" s="123"/>
      <c r="BV53" s="123"/>
      <c r="BW53" s="123"/>
      <c r="BX53" s="123"/>
      <c r="BY53" s="123"/>
      <c r="BZ53" s="123">
        <f>データ!BC7</f>
        <v>4</v>
      </c>
      <c r="CA53" s="123"/>
      <c r="CB53" s="123"/>
      <c r="CC53" s="123"/>
      <c r="CD53" s="123"/>
      <c r="CE53" s="123"/>
      <c r="CF53" s="123"/>
      <c r="CG53" s="123"/>
      <c r="CH53" s="123"/>
      <c r="CI53" s="123"/>
      <c r="CJ53" s="123"/>
      <c r="CK53" s="123"/>
      <c r="CL53" s="123"/>
      <c r="CM53" s="123"/>
      <c r="CN53" s="123"/>
      <c r="CO53" s="123"/>
      <c r="CP53" s="123"/>
      <c r="CQ53" s="123"/>
      <c r="CR53" s="123"/>
      <c r="CS53" s="123">
        <f>データ!BD7</f>
        <v>3</v>
      </c>
      <c r="CT53" s="123"/>
      <c r="CU53" s="123"/>
      <c r="CV53" s="123"/>
      <c r="CW53" s="123"/>
      <c r="CX53" s="123"/>
      <c r="CY53" s="123"/>
      <c r="CZ53" s="123"/>
      <c r="DA53" s="123"/>
      <c r="DB53" s="123"/>
      <c r="DC53" s="123"/>
      <c r="DD53" s="123"/>
      <c r="DE53" s="123"/>
      <c r="DF53" s="123"/>
      <c r="DG53" s="123"/>
      <c r="DH53" s="123"/>
      <c r="DI53" s="123"/>
      <c r="DJ53" s="123"/>
      <c r="DK53" s="123"/>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3">
        <f>データ!BV7</f>
        <v>1059</v>
      </c>
      <c r="JD53" s="123"/>
      <c r="JE53" s="123"/>
      <c r="JF53" s="123"/>
      <c r="JG53" s="123"/>
      <c r="JH53" s="123"/>
      <c r="JI53" s="123"/>
      <c r="JJ53" s="123"/>
      <c r="JK53" s="123"/>
      <c r="JL53" s="123"/>
      <c r="JM53" s="123"/>
      <c r="JN53" s="123"/>
      <c r="JO53" s="123"/>
      <c r="JP53" s="123"/>
      <c r="JQ53" s="123"/>
      <c r="JR53" s="123"/>
      <c r="JS53" s="123"/>
      <c r="JT53" s="123"/>
      <c r="JU53" s="123"/>
      <c r="JV53" s="123">
        <f>データ!BW7</f>
        <v>2866</v>
      </c>
      <c r="JW53" s="123"/>
      <c r="JX53" s="123"/>
      <c r="JY53" s="123"/>
      <c r="JZ53" s="123"/>
      <c r="KA53" s="123"/>
      <c r="KB53" s="123"/>
      <c r="KC53" s="123"/>
      <c r="KD53" s="123"/>
      <c r="KE53" s="123"/>
      <c r="KF53" s="123"/>
      <c r="KG53" s="123"/>
      <c r="KH53" s="123"/>
      <c r="KI53" s="123"/>
      <c r="KJ53" s="123"/>
      <c r="KK53" s="123"/>
      <c r="KL53" s="123"/>
      <c r="KM53" s="123"/>
      <c r="KN53" s="123"/>
      <c r="KO53" s="123">
        <f>データ!BX7</f>
        <v>4637</v>
      </c>
      <c r="KP53" s="123"/>
      <c r="KQ53" s="123"/>
      <c r="KR53" s="123"/>
      <c r="KS53" s="123"/>
      <c r="KT53" s="123"/>
      <c r="KU53" s="123"/>
      <c r="KV53" s="123"/>
      <c r="KW53" s="123"/>
      <c r="KX53" s="123"/>
      <c r="KY53" s="123"/>
      <c r="KZ53" s="123"/>
      <c r="LA53" s="123"/>
      <c r="LB53" s="123"/>
      <c r="LC53" s="123"/>
      <c r="LD53" s="123"/>
      <c r="LE53" s="123"/>
      <c r="LF53" s="123"/>
      <c r="LG53" s="123"/>
      <c r="LH53" s="123">
        <f>データ!BY7</f>
        <v>4223</v>
      </c>
      <c r="LI53" s="123"/>
      <c r="LJ53" s="123"/>
      <c r="LK53" s="123"/>
      <c r="LL53" s="123"/>
      <c r="LM53" s="123"/>
      <c r="LN53" s="123"/>
      <c r="LO53" s="123"/>
      <c r="LP53" s="123"/>
      <c r="LQ53" s="123"/>
      <c r="LR53" s="123"/>
      <c r="LS53" s="123"/>
      <c r="LT53" s="123"/>
      <c r="LU53" s="123"/>
      <c r="LV53" s="123"/>
      <c r="LW53" s="123"/>
      <c r="LX53" s="123"/>
      <c r="LY53" s="123"/>
      <c r="LZ53" s="123"/>
      <c r="MA53" s="123">
        <f>データ!BZ7</f>
        <v>4987</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3"/>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17"/>
      <c r="NE60" s="118"/>
      <c r="NF60" s="118"/>
      <c r="NG60" s="118"/>
      <c r="NH60" s="118"/>
      <c r="NI60" s="118"/>
      <c r="NJ60" s="118"/>
      <c r="NK60" s="118"/>
      <c r="NL60" s="118"/>
      <c r="NM60" s="118"/>
      <c r="NN60" s="118"/>
      <c r="NO60" s="118"/>
      <c r="NP60" s="118"/>
      <c r="NQ60" s="118"/>
      <c r="NR60" s="119"/>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774938</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17495</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2369.1999999999998</v>
      </c>
      <c r="KB77" s="111"/>
      <c r="KC77" s="111"/>
      <c r="KD77" s="111"/>
      <c r="KE77" s="111"/>
      <c r="KF77" s="111"/>
      <c r="KG77" s="111"/>
      <c r="KH77" s="111"/>
      <c r="KI77" s="111"/>
      <c r="KJ77" s="111"/>
      <c r="KK77" s="111"/>
      <c r="KL77" s="111"/>
      <c r="KM77" s="111"/>
      <c r="KN77" s="111"/>
      <c r="KO77" s="112"/>
      <c r="KP77" s="110">
        <f>データ!DA7</f>
        <v>3122.4</v>
      </c>
      <c r="KQ77" s="111"/>
      <c r="KR77" s="111"/>
      <c r="KS77" s="111"/>
      <c r="KT77" s="111"/>
      <c r="KU77" s="111"/>
      <c r="KV77" s="111"/>
      <c r="KW77" s="111"/>
      <c r="KX77" s="111"/>
      <c r="KY77" s="111"/>
      <c r="KZ77" s="111"/>
      <c r="LA77" s="111"/>
      <c r="LB77" s="111"/>
      <c r="LC77" s="111"/>
      <c r="LD77" s="112"/>
      <c r="LE77" s="110">
        <f>データ!DB7</f>
        <v>1778.9</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2168</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ly3HwHdj9XwK3Y4wSw91enhdUVCW5dTVBCfmT5zA/6ZdEZ8nBnksSLiYYQhX/1GmlLNgWYZSHuPukyBW7yjA==" saltValue="8TFLFl9dBDr6L0/83+bOG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89</v>
      </c>
      <c r="AV5" s="47" t="s">
        <v>90</v>
      </c>
      <c r="AW5" s="47" t="s">
        <v>91</v>
      </c>
      <c r="AX5" s="47" t="s">
        <v>92</v>
      </c>
      <c r="AY5" s="47" t="s">
        <v>102</v>
      </c>
      <c r="AZ5" s="47" t="s">
        <v>94</v>
      </c>
      <c r="BA5" s="47" t="s">
        <v>95</v>
      </c>
      <c r="BB5" s="47" t="s">
        <v>96</v>
      </c>
      <c r="BC5" s="47" t="s">
        <v>97</v>
      </c>
      <c r="BD5" s="47" t="s">
        <v>98</v>
      </c>
      <c r="BE5" s="47" t="s">
        <v>99</v>
      </c>
      <c r="BF5" s="47" t="s">
        <v>103</v>
      </c>
      <c r="BG5" s="47" t="s">
        <v>104</v>
      </c>
      <c r="BH5" s="47" t="s">
        <v>91</v>
      </c>
      <c r="BI5" s="47" t="s">
        <v>105</v>
      </c>
      <c r="BJ5" s="47" t="s">
        <v>93</v>
      </c>
      <c r="BK5" s="47" t="s">
        <v>94</v>
      </c>
      <c r="BL5" s="47" t="s">
        <v>95</v>
      </c>
      <c r="BM5" s="47" t="s">
        <v>96</v>
      </c>
      <c r="BN5" s="47" t="s">
        <v>97</v>
      </c>
      <c r="BO5" s="47" t="s">
        <v>98</v>
      </c>
      <c r="BP5" s="47" t="s">
        <v>99</v>
      </c>
      <c r="BQ5" s="47" t="s">
        <v>89</v>
      </c>
      <c r="BR5" s="47" t="s">
        <v>100</v>
      </c>
      <c r="BS5" s="47" t="s">
        <v>106</v>
      </c>
      <c r="BT5" s="47" t="s">
        <v>107</v>
      </c>
      <c r="BU5" s="47" t="s">
        <v>93</v>
      </c>
      <c r="BV5" s="47" t="s">
        <v>94</v>
      </c>
      <c r="BW5" s="47" t="s">
        <v>95</v>
      </c>
      <c r="BX5" s="47" t="s">
        <v>96</v>
      </c>
      <c r="BY5" s="47" t="s">
        <v>97</v>
      </c>
      <c r="BZ5" s="47" t="s">
        <v>98</v>
      </c>
      <c r="CA5" s="47" t="s">
        <v>99</v>
      </c>
      <c r="CB5" s="47" t="s">
        <v>103</v>
      </c>
      <c r="CC5" s="47" t="s">
        <v>100</v>
      </c>
      <c r="CD5" s="47" t="s">
        <v>91</v>
      </c>
      <c r="CE5" s="47" t="s">
        <v>92</v>
      </c>
      <c r="CF5" s="47" t="s">
        <v>93</v>
      </c>
      <c r="CG5" s="47" t="s">
        <v>94</v>
      </c>
      <c r="CH5" s="47" t="s">
        <v>95</v>
      </c>
      <c r="CI5" s="47" t="s">
        <v>96</v>
      </c>
      <c r="CJ5" s="47" t="s">
        <v>97</v>
      </c>
      <c r="CK5" s="47" t="s">
        <v>98</v>
      </c>
      <c r="CL5" s="47" t="s">
        <v>99</v>
      </c>
      <c r="CM5" s="151"/>
      <c r="CN5" s="151"/>
      <c r="CO5" s="47" t="s">
        <v>89</v>
      </c>
      <c r="CP5" s="47" t="s">
        <v>100</v>
      </c>
      <c r="CQ5" s="47" t="s">
        <v>106</v>
      </c>
      <c r="CR5" s="47" t="s">
        <v>105</v>
      </c>
      <c r="CS5" s="47" t="s">
        <v>108</v>
      </c>
      <c r="CT5" s="47" t="s">
        <v>94</v>
      </c>
      <c r="CU5" s="47" t="s">
        <v>95</v>
      </c>
      <c r="CV5" s="47" t="s">
        <v>96</v>
      </c>
      <c r="CW5" s="47" t="s">
        <v>97</v>
      </c>
      <c r="CX5" s="47" t="s">
        <v>98</v>
      </c>
      <c r="CY5" s="47" t="s">
        <v>99</v>
      </c>
      <c r="CZ5" s="47" t="s">
        <v>103</v>
      </c>
      <c r="DA5" s="47" t="s">
        <v>100</v>
      </c>
      <c r="DB5" s="47" t="s">
        <v>91</v>
      </c>
      <c r="DC5" s="47" t="s">
        <v>105</v>
      </c>
      <c r="DD5" s="47" t="s">
        <v>102</v>
      </c>
      <c r="DE5" s="47" t="s">
        <v>94</v>
      </c>
      <c r="DF5" s="47" t="s">
        <v>95</v>
      </c>
      <c r="DG5" s="47" t="s">
        <v>96</v>
      </c>
      <c r="DH5" s="47" t="s">
        <v>97</v>
      </c>
      <c r="DI5" s="47" t="s">
        <v>98</v>
      </c>
      <c r="DJ5" s="47" t="s">
        <v>35</v>
      </c>
      <c r="DK5" s="47" t="s">
        <v>89</v>
      </c>
      <c r="DL5" s="47" t="s">
        <v>90</v>
      </c>
      <c r="DM5" s="47" t="s">
        <v>91</v>
      </c>
      <c r="DN5" s="47" t="s">
        <v>92</v>
      </c>
      <c r="DO5" s="47" t="s">
        <v>102</v>
      </c>
      <c r="DP5" s="47" t="s">
        <v>94</v>
      </c>
      <c r="DQ5" s="47" t="s">
        <v>95</v>
      </c>
      <c r="DR5" s="47" t="s">
        <v>96</v>
      </c>
      <c r="DS5" s="47" t="s">
        <v>97</v>
      </c>
      <c r="DT5" s="47" t="s">
        <v>98</v>
      </c>
      <c r="DU5" s="47" t="s">
        <v>99</v>
      </c>
    </row>
    <row r="6" spans="1:125" s="54" customFormat="1" x14ac:dyDescent="0.15">
      <c r="A6" s="37" t="s">
        <v>109</v>
      </c>
      <c r="B6" s="48">
        <f>B8</f>
        <v>2024</v>
      </c>
      <c r="C6" s="48">
        <f t="shared" ref="C6:X6" si="1">C8</f>
        <v>422011</v>
      </c>
      <c r="D6" s="48">
        <f t="shared" si="1"/>
        <v>47</v>
      </c>
      <c r="E6" s="48">
        <f t="shared" si="1"/>
        <v>14</v>
      </c>
      <c r="F6" s="48">
        <f t="shared" si="1"/>
        <v>0</v>
      </c>
      <c r="G6" s="48">
        <f t="shared" si="1"/>
        <v>9</v>
      </c>
      <c r="H6" s="48" t="str">
        <f>SUBSTITUTE(H8,"　","")</f>
        <v>長崎県長崎市</v>
      </c>
      <c r="I6" s="48" t="str">
        <f t="shared" si="1"/>
        <v>長崎市茂里町駐車場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 届出駐車場 附置義務駐車施設</v>
      </c>
      <c r="Q6" s="50" t="str">
        <f t="shared" si="1"/>
        <v>広場式</v>
      </c>
      <c r="R6" s="51">
        <f t="shared" si="1"/>
        <v>4</v>
      </c>
      <c r="S6" s="50" t="str">
        <f t="shared" si="1"/>
        <v>公共施設</v>
      </c>
      <c r="T6" s="50" t="str">
        <f t="shared" si="1"/>
        <v>無</v>
      </c>
      <c r="U6" s="51">
        <f t="shared" si="1"/>
        <v>2770</v>
      </c>
      <c r="V6" s="51">
        <f t="shared" si="1"/>
        <v>135</v>
      </c>
      <c r="W6" s="51">
        <f t="shared" si="1"/>
        <v>250</v>
      </c>
      <c r="X6" s="50" t="str">
        <f t="shared" si="1"/>
        <v>利用料金制</v>
      </c>
      <c r="Y6" s="52">
        <f>IF(Y8="-",NA(),Y8)</f>
        <v>95</v>
      </c>
      <c r="Z6" s="52">
        <f t="shared" ref="Z6:AH6" si="2">IF(Z8="-",NA(),Z8)</f>
        <v>180.8</v>
      </c>
      <c r="AA6" s="52">
        <f t="shared" si="2"/>
        <v>114.3</v>
      </c>
      <c r="AB6" s="52">
        <f t="shared" si="2"/>
        <v>6.9</v>
      </c>
      <c r="AC6" s="52">
        <f t="shared" si="2"/>
        <v>41.4</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-2.5</v>
      </c>
      <c r="BG6" s="52">
        <f t="shared" ref="BG6:BO6" si="5">IF(BG8="-",NA(),BG8)</f>
        <v>-93.3</v>
      </c>
      <c r="BH6" s="52">
        <f t="shared" si="5"/>
        <v>17.899999999999999</v>
      </c>
      <c r="BI6" s="52">
        <f t="shared" si="5"/>
        <v>0</v>
      </c>
      <c r="BJ6" s="52">
        <f t="shared" si="5"/>
        <v>53.5</v>
      </c>
      <c r="BK6" s="52">
        <f t="shared" si="5"/>
        <v>-56.4</v>
      </c>
      <c r="BL6" s="52">
        <f t="shared" si="5"/>
        <v>16.899999999999999</v>
      </c>
      <c r="BM6" s="52">
        <f t="shared" si="5"/>
        <v>26.4</v>
      </c>
      <c r="BN6" s="52">
        <f t="shared" si="5"/>
        <v>-1.9</v>
      </c>
      <c r="BO6" s="52">
        <f t="shared" si="5"/>
        <v>27</v>
      </c>
      <c r="BP6" s="49" t="str">
        <f>IF(BP8="-","",IF(BP8="-","【-】","【"&amp;SUBSTITUTE(TEXT(BP8,"#,##0.0"),"-","△")&amp;"】"))</f>
        <v>【2.0】</v>
      </c>
      <c r="BQ6" s="53">
        <f>IF(BQ8="-",NA(),BQ8)</f>
        <v>-468</v>
      </c>
      <c r="BR6" s="53">
        <f t="shared" ref="BR6:BZ6" si="6">IF(BR8="-",NA(),BR8)</f>
        <v>11483</v>
      </c>
      <c r="BS6" s="53">
        <f t="shared" si="6"/>
        <v>2067</v>
      </c>
      <c r="BT6" s="53">
        <f t="shared" si="6"/>
        <v>-4684</v>
      </c>
      <c r="BU6" s="53">
        <f t="shared" si="6"/>
        <v>4723</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110</v>
      </c>
      <c r="CM6" s="51">
        <f t="shared" ref="CM6:CN6" si="7">CM8</f>
        <v>774938</v>
      </c>
      <c r="CN6" s="51">
        <f t="shared" si="7"/>
        <v>17495</v>
      </c>
      <c r="CO6" s="52"/>
      <c r="CP6" s="52"/>
      <c r="CQ6" s="52"/>
      <c r="CR6" s="52"/>
      <c r="CS6" s="52"/>
      <c r="CT6" s="52"/>
      <c r="CU6" s="52"/>
      <c r="CV6" s="52"/>
      <c r="CW6" s="52"/>
      <c r="CX6" s="52"/>
      <c r="CY6" s="49" t="s">
        <v>111</v>
      </c>
      <c r="CZ6" s="52">
        <f>IF(CZ8="-",NA(),CZ8)</f>
        <v>2369.1999999999998</v>
      </c>
      <c r="DA6" s="52">
        <f t="shared" ref="DA6:DI6" si="8">IF(DA8="-",NA(),DA8)</f>
        <v>3122.4</v>
      </c>
      <c r="DB6" s="52">
        <f t="shared" si="8"/>
        <v>1778.9</v>
      </c>
      <c r="DC6" s="52">
        <f t="shared" si="8"/>
        <v>0</v>
      </c>
      <c r="DD6" s="52">
        <f t="shared" si="8"/>
        <v>2168</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31.9</v>
      </c>
      <c r="DL6" s="52">
        <f t="shared" ref="DL6:DT6" si="9">IF(DL8="-",NA(),DL8)</f>
        <v>93.3</v>
      </c>
      <c r="DM6" s="52">
        <f t="shared" si="9"/>
        <v>92.6</v>
      </c>
      <c r="DN6" s="52">
        <f t="shared" si="9"/>
        <v>92.6</v>
      </c>
      <c r="DO6" s="52">
        <f t="shared" si="9"/>
        <v>92.6</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112</v>
      </c>
      <c r="B7" s="48">
        <f t="shared" ref="B7:X7" si="10">B8</f>
        <v>2024</v>
      </c>
      <c r="C7" s="48">
        <f t="shared" si="10"/>
        <v>422011</v>
      </c>
      <c r="D7" s="48">
        <f t="shared" si="10"/>
        <v>47</v>
      </c>
      <c r="E7" s="48">
        <f t="shared" si="10"/>
        <v>14</v>
      </c>
      <c r="F7" s="48">
        <f t="shared" si="10"/>
        <v>0</v>
      </c>
      <c r="G7" s="48">
        <f t="shared" si="10"/>
        <v>9</v>
      </c>
      <c r="H7" s="48" t="str">
        <f t="shared" si="10"/>
        <v>長崎県　長崎市</v>
      </c>
      <c r="I7" s="48" t="str">
        <f t="shared" si="10"/>
        <v>長崎市茂里町駐車場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 届出駐車場 附置義務駐車施設</v>
      </c>
      <c r="Q7" s="50" t="str">
        <f t="shared" si="10"/>
        <v>広場式</v>
      </c>
      <c r="R7" s="51">
        <f t="shared" si="10"/>
        <v>4</v>
      </c>
      <c r="S7" s="50" t="str">
        <f t="shared" si="10"/>
        <v>公共施設</v>
      </c>
      <c r="T7" s="50" t="str">
        <f t="shared" si="10"/>
        <v>無</v>
      </c>
      <c r="U7" s="51">
        <f t="shared" si="10"/>
        <v>2770</v>
      </c>
      <c r="V7" s="51">
        <f t="shared" si="10"/>
        <v>135</v>
      </c>
      <c r="W7" s="51">
        <f t="shared" si="10"/>
        <v>250</v>
      </c>
      <c r="X7" s="50" t="str">
        <f t="shared" si="10"/>
        <v>利用料金制</v>
      </c>
      <c r="Y7" s="52">
        <f>Y8</f>
        <v>95</v>
      </c>
      <c r="Z7" s="52">
        <f t="shared" ref="Z7:AH7" si="11">Z8</f>
        <v>180.8</v>
      </c>
      <c r="AA7" s="52">
        <f t="shared" si="11"/>
        <v>114.3</v>
      </c>
      <c r="AB7" s="52">
        <f t="shared" si="11"/>
        <v>6.9</v>
      </c>
      <c r="AC7" s="52">
        <f t="shared" si="11"/>
        <v>41.4</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-2.5</v>
      </c>
      <c r="BG7" s="52">
        <f t="shared" ref="BG7:BO7" si="14">BG8</f>
        <v>-93.3</v>
      </c>
      <c r="BH7" s="52">
        <f t="shared" si="14"/>
        <v>17.899999999999999</v>
      </c>
      <c r="BI7" s="52">
        <f t="shared" si="14"/>
        <v>0</v>
      </c>
      <c r="BJ7" s="52">
        <f t="shared" si="14"/>
        <v>53.5</v>
      </c>
      <c r="BK7" s="52">
        <f t="shared" si="14"/>
        <v>-56.4</v>
      </c>
      <c r="BL7" s="52">
        <f t="shared" si="14"/>
        <v>16.899999999999999</v>
      </c>
      <c r="BM7" s="52">
        <f t="shared" si="14"/>
        <v>26.4</v>
      </c>
      <c r="BN7" s="52">
        <f t="shared" si="14"/>
        <v>-1.9</v>
      </c>
      <c r="BO7" s="52">
        <f t="shared" si="14"/>
        <v>27</v>
      </c>
      <c r="BP7" s="49"/>
      <c r="BQ7" s="53">
        <f>BQ8</f>
        <v>-468</v>
      </c>
      <c r="BR7" s="53">
        <f t="shared" ref="BR7:BZ7" si="15">BR8</f>
        <v>11483</v>
      </c>
      <c r="BS7" s="53">
        <f t="shared" si="15"/>
        <v>2067</v>
      </c>
      <c r="BT7" s="53">
        <f t="shared" si="15"/>
        <v>-4684</v>
      </c>
      <c r="BU7" s="53">
        <f t="shared" si="15"/>
        <v>4723</v>
      </c>
      <c r="BV7" s="53">
        <f t="shared" si="15"/>
        <v>1059</v>
      </c>
      <c r="BW7" s="53">
        <f t="shared" si="15"/>
        <v>2866</v>
      </c>
      <c r="BX7" s="53">
        <f t="shared" si="15"/>
        <v>4637</v>
      </c>
      <c r="BY7" s="53">
        <f t="shared" si="15"/>
        <v>4223</v>
      </c>
      <c r="BZ7" s="53">
        <f t="shared" si="15"/>
        <v>4987</v>
      </c>
      <c r="CA7" s="51"/>
      <c r="CB7" s="52" t="s">
        <v>113</v>
      </c>
      <c r="CC7" s="52" t="s">
        <v>113</v>
      </c>
      <c r="CD7" s="52" t="s">
        <v>113</v>
      </c>
      <c r="CE7" s="52" t="s">
        <v>113</v>
      </c>
      <c r="CF7" s="52" t="s">
        <v>113</v>
      </c>
      <c r="CG7" s="52" t="s">
        <v>113</v>
      </c>
      <c r="CH7" s="52" t="s">
        <v>113</v>
      </c>
      <c r="CI7" s="52" t="s">
        <v>113</v>
      </c>
      <c r="CJ7" s="52" t="s">
        <v>113</v>
      </c>
      <c r="CK7" s="52" t="s">
        <v>110</v>
      </c>
      <c r="CL7" s="49"/>
      <c r="CM7" s="51">
        <f>CM8</f>
        <v>774938</v>
      </c>
      <c r="CN7" s="51">
        <f>CN8</f>
        <v>17495</v>
      </c>
      <c r="CO7" s="52" t="s">
        <v>113</v>
      </c>
      <c r="CP7" s="52" t="s">
        <v>113</v>
      </c>
      <c r="CQ7" s="52" t="s">
        <v>113</v>
      </c>
      <c r="CR7" s="52" t="s">
        <v>113</v>
      </c>
      <c r="CS7" s="52" t="s">
        <v>113</v>
      </c>
      <c r="CT7" s="52" t="s">
        <v>113</v>
      </c>
      <c r="CU7" s="52" t="s">
        <v>113</v>
      </c>
      <c r="CV7" s="52" t="s">
        <v>113</v>
      </c>
      <c r="CW7" s="52" t="s">
        <v>113</v>
      </c>
      <c r="CX7" s="52" t="s">
        <v>110</v>
      </c>
      <c r="CY7" s="49"/>
      <c r="CZ7" s="52">
        <f>CZ8</f>
        <v>2369.1999999999998</v>
      </c>
      <c r="DA7" s="52">
        <f t="shared" ref="DA7:DI7" si="16">DA8</f>
        <v>3122.4</v>
      </c>
      <c r="DB7" s="52">
        <f t="shared" si="16"/>
        <v>1778.9</v>
      </c>
      <c r="DC7" s="52">
        <f t="shared" si="16"/>
        <v>0</v>
      </c>
      <c r="DD7" s="52">
        <f t="shared" si="16"/>
        <v>2168</v>
      </c>
      <c r="DE7" s="52">
        <f t="shared" si="16"/>
        <v>764.6</v>
      </c>
      <c r="DF7" s="52">
        <f t="shared" si="16"/>
        <v>72.599999999999994</v>
      </c>
      <c r="DG7" s="52">
        <f t="shared" si="16"/>
        <v>50.4</v>
      </c>
      <c r="DH7" s="52">
        <f t="shared" si="16"/>
        <v>32.799999999999997</v>
      </c>
      <c r="DI7" s="52">
        <f t="shared" si="16"/>
        <v>72.400000000000006</v>
      </c>
      <c r="DJ7" s="49"/>
      <c r="DK7" s="52">
        <f>DK8</f>
        <v>31.9</v>
      </c>
      <c r="DL7" s="52">
        <f t="shared" ref="DL7:DT7" si="17">DL8</f>
        <v>93.3</v>
      </c>
      <c r="DM7" s="52">
        <f t="shared" si="17"/>
        <v>92.6</v>
      </c>
      <c r="DN7" s="52">
        <f t="shared" si="17"/>
        <v>92.6</v>
      </c>
      <c r="DO7" s="52">
        <f t="shared" si="17"/>
        <v>92.6</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422011</v>
      </c>
      <c r="D8" s="55">
        <v>47</v>
      </c>
      <c r="E8" s="55">
        <v>14</v>
      </c>
      <c r="F8" s="55">
        <v>0</v>
      </c>
      <c r="G8" s="55">
        <v>9</v>
      </c>
      <c r="H8" s="55" t="s">
        <v>114</v>
      </c>
      <c r="I8" s="55" t="s">
        <v>115</v>
      </c>
      <c r="J8" s="55" t="s">
        <v>116</v>
      </c>
      <c r="K8" s="55" t="s">
        <v>117</v>
      </c>
      <c r="L8" s="55" t="s">
        <v>118</v>
      </c>
      <c r="M8" s="55" t="s">
        <v>119</v>
      </c>
      <c r="N8" s="55" t="s">
        <v>120</v>
      </c>
      <c r="O8" s="56" t="s">
        <v>121</v>
      </c>
      <c r="P8" s="57" t="s">
        <v>122</v>
      </c>
      <c r="Q8" s="57" t="s">
        <v>123</v>
      </c>
      <c r="R8" s="58">
        <v>4</v>
      </c>
      <c r="S8" s="57" t="s">
        <v>124</v>
      </c>
      <c r="T8" s="57" t="s">
        <v>125</v>
      </c>
      <c r="U8" s="58">
        <v>2770</v>
      </c>
      <c r="V8" s="58">
        <v>135</v>
      </c>
      <c r="W8" s="58">
        <v>250</v>
      </c>
      <c r="X8" s="57" t="s">
        <v>126</v>
      </c>
      <c r="Y8" s="59">
        <v>95</v>
      </c>
      <c r="Z8" s="59">
        <v>180.8</v>
      </c>
      <c r="AA8" s="59">
        <v>114.3</v>
      </c>
      <c r="AB8" s="59">
        <v>6.9</v>
      </c>
      <c r="AC8" s="59">
        <v>41.4</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-2.5</v>
      </c>
      <c r="BG8" s="59">
        <v>-93.3</v>
      </c>
      <c r="BH8" s="59">
        <v>17.899999999999999</v>
      </c>
      <c r="BI8" s="59">
        <v>0</v>
      </c>
      <c r="BJ8" s="59">
        <v>53.5</v>
      </c>
      <c r="BK8" s="59">
        <v>-56.4</v>
      </c>
      <c r="BL8" s="59">
        <v>16.899999999999999</v>
      </c>
      <c r="BM8" s="59">
        <v>26.4</v>
      </c>
      <c r="BN8" s="59">
        <v>-1.9</v>
      </c>
      <c r="BO8" s="59">
        <v>27</v>
      </c>
      <c r="BP8" s="56">
        <v>2</v>
      </c>
      <c r="BQ8" s="60">
        <v>-468</v>
      </c>
      <c r="BR8" s="60">
        <v>11483</v>
      </c>
      <c r="BS8" s="60">
        <v>2067</v>
      </c>
      <c r="BT8" s="61">
        <v>-4684</v>
      </c>
      <c r="BU8" s="61">
        <v>4723</v>
      </c>
      <c r="BV8" s="60">
        <v>1059</v>
      </c>
      <c r="BW8" s="60">
        <v>2866</v>
      </c>
      <c r="BX8" s="60">
        <v>4637</v>
      </c>
      <c r="BY8" s="60">
        <v>4223</v>
      </c>
      <c r="BZ8" s="60">
        <v>4987</v>
      </c>
      <c r="CA8" s="58">
        <v>10905</v>
      </c>
      <c r="CB8" s="59" t="s">
        <v>118</v>
      </c>
      <c r="CC8" s="59" t="s">
        <v>118</v>
      </c>
      <c r="CD8" s="59" t="s">
        <v>118</v>
      </c>
      <c r="CE8" s="59" t="s">
        <v>118</v>
      </c>
      <c r="CF8" s="59" t="s">
        <v>118</v>
      </c>
      <c r="CG8" s="59" t="s">
        <v>118</v>
      </c>
      <c r="CH8" s="59" t="s">
        <v>118</v>
      </c>
      <c r="CI8" s="59" t="s">
        <v>118</v>
      </c>
      <c r="CJ8" s="59" t="s">
        <v>118</v>
      </c>
      <c r="CK8" s="59" t="s">
        <v>118</v>
      </c>
      <c r="CL8" s="56" t="s">
        <v>118</v>
      </c>
      <c r="CM8" s="58">
        <v>774938</v>
      </c>
      <c r="CN8" s="58">
        <v>17495</v>
      </c>
      <c r="CO8" s="59" t="s">
        <v>118</v>
      </c>
      <c r="CP8" s="59" t="s">
        <v>118</v>
      </c>
      <c r="CQ8" s="59" t="s">
        <v>118</v>
      </c>
      <c r="CR8" s="59" t="s">
        <v>118</v>
      </c>
      <c r="CS8" s="59" t="s">
        <v>118</v>
      </c>
      <c r="CT8" s="59" t="s">
        <v>118</v>
      </c>
      <c r="CU8" s="59" t="s">
        <v>118</v>
      </c>
      <c r="CV8" s="59" t="s">
        <v>118</v>
      </c>
      <c r="CW8" s="59" t="s">
        <v>118</v>
      </c>
      <c r="CX8" s="59" t="s">
        <v>118</v>
      </c>
      <c r="CY8" s="56" t="s">
        <v>118</v>
      </c>
      <c r="CZ8" s="59">
        <v>2369.1999999999998</v>
      </c>
      <c r="DA8" s="59">
        <v>3122.4</v>
      </c>
      <c r="DB8" s="59">
        <v>1778.9</v>
      </c>
      <c r="DC8" s="59">
        <v>0</v>
      </c>
      <c r="DD8" s="59">
        <v>2168</v>
      </c>
      <c r="DE8" s="59">
        <v>764.6</v>
      </c>
      <c r="DF8" s="59">
        <v>72.599999999999994</v>
      </c>
      <c r="DG8" s="59">
        <v>50.4</v>
      </c>
      <c r="DH8" s="59">
        <v>32.799999999999997</v>
      </c>
      <c r="DI8" s="59">
        <v>72.400000000000006</v>
      </c>
      <c r="DJ8" s="56">
        <v>73.400000000000006</v>
      </c>
      <c r="DK8" s="59">
        <v>31.9</v>
      </c>
      <c r="DL8" s="59">
        <v>93.3</v>
      </c>
      <c r="DM8" s="59">
        <v>92.6</v>
      </c>
      <c r="DN8" s="59">
        <v>92.6</v>
      </c>
      <c r="DO8" s="59">
        <v>92.6</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2025-12-12T09:33:57Z</dcterms:created>
  <dcterms:modified xsi:type="dcterms:W3CDTF">2026-03-04T06:27:50Z</dcterms:modified>
  <cp:category/>
</cp:coreProperties>
</file>