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F8401C73-0006-4CF8-9337-6604DD0CFF77}" xr6:coauthVersionLast="47" xr6:coauthVersionMax="47" xr10:uidLastSave="{00000000-0000-0000-0000-000000000000}"/>
  <workbookProtection workbookAlgorithmName="SHA-512" workbookHashValue="LfsYwcwXtzkXZqAaY7M07ZMKHTDpKuRyKVDhQZtLyxnMibyBhK2kAefUkyvsA54TRvqJRDHlncfqB3r99MqcUg==" workbookSaltValue="WCWzrL+vrg4JTu2NxoEMU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B10" i="4" s="1"/>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AD10" i="4"/>
  <c r="AD8" i="4"/>
  <c r="B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<sst xmlns="http://schemas.openxmlformats.org/spreadsheetml/2006/main" count="319" uniqueCount="115">
  <si>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</si>
  <si>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</si>
  <si>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</si>
  <si>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</si>
  <si>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</si>
  <si>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</si>
  <si>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</si>
  <si>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</si>
  <si>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</si>
  <si>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</si>
  <si>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</si>
  <si>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</si>
  <si>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</si>
  <si>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</si>
  <si>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</si>
  <si>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</si>
  <si>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</si>
  <si>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</si>
  <si>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</si>
  <si>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</si>
  <si>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</si>
  <si>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</si>
  <si>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</si>
  <si>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</si>
  <si>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</si>
  <si>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</si>
  <si>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</si>
  <si>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</si>
  <si>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</si>
  <si>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</si>
  <si>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</si>
  <si>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</si>
  <si>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</si>
  <si>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</si>
  <si>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</si>
  <si>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</si>
  <si>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</si>
  <si>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</si>
  <si>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</si>
  <si>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</si>
  <si>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</si>
  <si>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</si>
  <si>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</si>
  <si>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</si>
  <si>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</si>
  <si>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</si>
  <si>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</si>
  <si>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</si>
  <si>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</si>
  <si>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</si>
  <si>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</si>
  <si>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</si>
  <si>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</si>
  <si>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</si>
  <si>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</si>
  <si>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</si>
  <si>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</si>
  <si>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</si>
  <si>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</si>
  <si>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</si>
  <si>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</si>
  <si>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</si>
  <si>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</si>
  <si>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</si>
  <si>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</si>
  <si>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</si>
  <si>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</si>
  <si>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</si>
  <si>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</si>
  <si>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</si>
  <si>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</si>
  <si>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</si>
  <si>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</si>
  <si>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</si>
  <si>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</si>
  <si>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</si>
  <si>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</si>
  <si>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</si>
  <si>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</si>
  <si>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</si>
  <si>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</si>
  <si>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</si>
  <si>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</si>
  <si>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</si>
  <si>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</si>
  <si>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</si>
  <si>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</si>
  <si>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</si>
  <si>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</si>
  <si>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</si>
  <si>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</si>
  <si>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</si>
  <si>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</si>
  <si>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</si>
  <si>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</si>
  <si>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</si>
  <si>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</si>
  <si>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</si>
  <si>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</si>
  <si>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</si>
  <si>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</si>
  <si>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</si>
  <si>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</si>
  <si>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</si>
  <si>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</si>
  <si>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</si>
  <si>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</si>
  <si>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</si>
  <si>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</si>
  <si>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</si>
  <si>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</si>
  <si>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</si>
  <si>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t>
    <phoneticPr fontId="4"/>
  </si>
  <si>
    <t>　前方地区の施設については供用開始から24年以上が経過し、柳地区・浜津地区の設備については21年以上が経過しており、施設や設備の老朽化が顕著に出ているため、修繕・更新費用が徐々に多額になっていくことが問題となってくる。各施設の今後のあり方について、令和元年度に農業集落排水施設機能診断を実施し、令和2年度に最適整備構想を策定した。その整備構想を基に令和3年度に小値賀町下水道事業全体計画見直しを実施した結果、農業集落排水を公共下水道に接続した方が有利との試算が出たため、農業集落排水と公共下水道の統合に向けて準備を進めていく。</t>
    <phoneticPr fontId="4"/>
  </si>
  <si>
    <t>　農業集落排水事業は前方地区が平成13年、柳地区が平成16年、浜津地区が平成16年に供用を開始している。令和6年度末現在で水洗化率は農集全体では87.4％となっており、人口減少及び高齢化による農村集落の過疎化が見られる。
　令和6年度の特徴を類似団体平均値と比較してみると、「経費回収率」は上回っていて、「汚水処理原価」は下回っているため、汚水処理に係る費用が類似団体より抑えられていると考えられる。
　事業債の償還金が多額であり、経営状況としては、一般会計からの多額の他会計補助金により赤字分を補填している。
　平成28年度に策定した経営戦略をもとにさらなる水洗化率の向上を図り、経営の健全化・効率化に努める。</t>
    <rPh sb="235" eb="241">
      <t>タカイケイホジョキン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</si>
</sst>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3FC-478A-BB1C-A26470325BA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3FC-478A-BB1C-A26470325BA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36.67</c:v>
                </c:pt>
              </c:numCache>
            </c:numRef>
          </c:val>
          <c:extLst>
            <c:ext xmlns:c16="http://schemas.microsoft.com/office/drawing/2014/chart" uri="{C3380CC4-5D6E-409C-BE32-E72D297353CC}">
              <c16:uniqueId val="{00000000-F3EE-49F4-9C97-167005B93D6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F3EE-49F4-9C97-167005B93D6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87.42</c:v>
                </c:pt>
              </c:numCache>
            </c:numRef>
          </c:val>
          <c:extLst>
            <c:ext xmlns:c16="http://schemas.microsoft.com/office/drawing/2014/chart" uri="{C3380CC4-5D6E-409C-BE32-E72D297353CC}">
              <c16:uniqueId val="{00000000-618E-4529-9837-D99681E840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618E-4529-9837-D99681E840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100.92</c:v>
                </c:pt>
              </c:numCache>
            </c:numRef>
          </c:val>
          <c:extLst>
            <c:ext xmlns:c16="http://schemas.microsoft.com/office/drawing/2014/chart" uri="{C3380CC4-5D6E-409C-BE32-E72D297353CC}">
              <c16:uniqueId val="{00000000-DE8B-4FAA-B448-9B850E3EB3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E8B-4FAA-B448-9B850E3EB3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5.41</c:v>
                </c:pt>
              </c:numCache>
            </c:numRef>
          </c:val>
          <c:extLst>
            <c:ext xmlns:c16="http://schemas.microsoft.com/office/drawing/2014/chart" uri="{C3380CC4-5D6E-409C-BE32-E72D297353CC}">
              <c16:uniqueId val="{00000000-ABFD-4ABB-BF83-B2E7510D76B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BFD-4ABB-BF83-B2E7510D76B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A0-4EEC-BED1-970B7EC080F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0A0-4EEC-BED1-970B7EC080F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C7F-400B-B7E7-8D47DBACF1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0C7F-400B-B7E7-8D47DBACF1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21.01</c:v>
                </c:pt>
              </c:numCache>
            </c:numRef>
          </c:val>
          <c:extLst>
            <c:ext xmlns:c16="http://schemas.microsoft.com/office/drawing/2014/chart" uri="{C3380CC4-5D6E-409C-BE32-E72D297353CC}">
              <c16:uniqueId val="{00000000-3CE7-49B3-9545-174799DAED1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CE7-49B3-9545-174799DAED1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4563.6000000000004</c:v>
                </c:pt>
              </c:numCache>
            </c:numRef>
          </c:val>
          <c:extLst>
            <c:ext xmlns:c16="http://schemas.microsoft.com/office/drawing/2014/chart" uri="{C3380CC4-5D6E-409C-BE32-E72D297353CC}">
              <c16:uniqueId val="{00000000-528C-4E42-8F52-64637CA35C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528C-4E42-8F52-64637CA35C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94.29</c:v>
                </c:pt>
              </c:numCache>
            </c:numRef>
          </c:val>
          <c:extLst>
            <c:ext xmlns:c16="http://schemas.microsoft.com/office/drawing/2014/chart" uri="{C3380CC4-5D6E-409C-BE32-E72D297353CC}">
              <c16:uniqueId val="{00000000-9070-4C36-8251-06EF5F7C4A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9070-4C36-8251-06EF5F7C4A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171.04</c:v>
                </c:pt>
              </c:numCache>
            </c:numRef>
          </c:val>
          <c:extLst>
            <c:ext xmlns:c16="http://schemas.microsoft.com/office/drawing/2014/chart" uri="{C3380CC4-5D6E-409C-BE32-E72D297353CC}">
              <c16:uniqueId val="{00000000-0499-4FF1-804C-2CF5FB6171D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0499-4FF1-804C-2CF5FB6171D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小値賀町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2115</v>
      </c>
      <c r="AM8" s="41"/>
      <c r="AN8" s="41"/>
      <c r="AO8" s="41"/>
      <c r="AP8" s="41"/>
      <c r="AQ8" s="41"/>
      <c r="AR8" s="41"/>
      <c r="AS8" s="41"/>
      <c r="AT8" s="34">
        <f>データ!T6</f>
        <v>25.5</v>
      </c>
      <c r="AU8" s="34"/>
      <c r="AV8" s="34"/>
      <c r="AW8" s="34"/>
      <c r="AX8" s="34"/>
      <c r="AY8" s="34"/>
      <c r="AZ8" s="34"/>
      <c r="BA8" s="34"/>
      <c r="BB8" s="34">
        <f>データ!U6</f>
        <v>82.94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71.680000000000007</v>
      </c>
      <c r="J10" s="34"/>
      <c r="K10" s="34"/>
      <c r="L10" s="34"/>
      <c r="M10" s="34"/>
      <c r="N10" s="34"/>
      <c r="O10" s="34"/>
      <c r="P10" s="34">
        <f>データ!P6</f>
        <v>30.96</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636</v>
      </c>
      <c r="AM10" s="41"/>
      <c r="AN10" s="41"/>
      <c r="AO10" s="41"/>
      <c r="AP10" s="41"/>
      <c r="AQ10" s="41"/>
      <c r="AR10" s="41"/>
      <c r="AS10" s="41"/>
      <c r="AT10" s="34">
        <f>データ!W6</f>
        <v>0.45</v>
      </c>
      <c r="AU10" s="34"/>
      <c r="AV10" s="34"/>
      <c r="AW10" s="34"/>
      <c r="AX10" s="34"/>
      <c r="AY10" s="34"/>
      <c r="AZ10" s="34"/>
      <c r="BA10" s="34"/>
      <c r="BB10" s="34">
        <f>データ!X6</f>
        <v>1413.33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Oe14Ts+/LcjqljolmOrIpI3Uk6lt6I6IW31ABDeo9QNSzdK9QGyn+hgVaXGsS6GXWGBT0ivpmfc64dAjCInoQ==" saltValue="9ujyPcNXowWNTS/5AuUs5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423831</v>
      </c>
      <c r="D6" s="19">
        <f t="shared" si="3"/>
        <v>46</v>
      </c>
      <c r="E6" s="19">
        <f t="shared" si="3"/>
        <v>17</v>
      </c>
      <c r="F6" s="19">
        <f t="shared" si="3"/>
        <v>5</v>
      </c>
      <c r="G6" s="19">
        <f t="shared" si="3"/>
        <v>0</v>
      </c>
      <c r="H6" s="19" t="str">
        <f t="shared" si="3"/>
        <v>長崎県　小値賀町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71.680000000000007</v>
      </c>
      <c r="P6" s="20">
        <f t="shared" si="3"/>
        <v>30.96</v>
      </c>
      <c r="Q6" s="20">
        <f t="shared" si="3"/>
        <v>100</v>
      </c>
      <c r="R6" s="20">
        <f t="shared" si="3"/>
        <v>3190</v>
      </c>
      <c r="S6" s="20">
        <f t="shared" si="3"/>
        <v>2115</v>
      </c>
      <c r="T6" s="20">
        <f t="shared" si="3"/>
        <v>25.5</v>
      </c>
      <c r="U6" s="20">
        <f t="shared" si="3"/>
        <v>82.94</v>
      </c>
      <c r="V6" s="20">
        <f t="shared" si="3"/>
        <v>636</v>
      </c>
      <c r="W6" s="20">
        <f t="shared" si="3"/>
        <v>0.45</v>
      </c>
      <c r="X6" s="20">
        <f t="shared" si="3"/>
        <v>1413.33</v>
      </c>
      <c r="Y6" s="21" t="str">
        <f>IF(Y7="",NA(),Y7)</f>
        <v>-</v>
      </c>
      <c r="Z6" s="21" t="str">
        <f t="shared" ref="Z6:AH6" si="4">IF(Z7="",NA(),Z7)</f>
        <v>-</v>
      </c>
      <c r="AA6" s="21" t="str">
        <f t="shared" si="4"/>
        <v>-</v>
      </c>
      <c r="AB6" s="21" t="str">
        <f t="shared" si="4"/>
        <v>-</v>
      </c>
      <c r="AC6" s="21">
        <f t="shared" si="4"/>
        <v>100.92</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21.01</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4563.6000000000004</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94.29</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171.04</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36.67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87.42</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5.41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423831</v>
      </c>
      <c r="D7" s="23">
        <v>46</v>
      </c>
      <c r="E7" s="23">
        <v>17</v>
      </c>
      <c r="F7" s="23">
        <v>5</v>
      </c>
      <c r="G7" s="23">
        <v>0</v>
      </c>
      <c r="H7" s="23" t="s">
        <v>96</v>
      </c>
      <c r="I7" s="23" t="s">
        <v>97</v>
      </c>
      <c r="J7" s="23" t="s">
        <v>98</v>
      </c>
      <c r="K7" s="23" t="s">
        <v>99</v>
      </c>
      <c r="L7" s="23" t="s">
        <v>100</v>
      </c>
      <c r="M7" s="23" t="s">
        <v>101</v>
      </c>
      <c r="N7" s="24" t="s">
        <v>102</v>
      </c>
      <c r="O7" s="24">
        <v>71.680000000000007</v>
      </c>
      <c r="P7" s="24">
        <v>30.96</v>
      </c>
      <c r="Q7" s="24">
        <v>100</v>
      </c>
      <c r="R7" s="24">
        <v>3190</v>
      </c>
      <c r="S7" s="24">
        <v>2115</v>
      </c>
      <c r="T7" s="24">
        <v>25.5</v>
      </c>
      <c r="U7" s="24">
        <v>82.94</v>
      </c>
      <c r="V7" s="24">
        <v>636</v>
      </c>
      <c r="W7" s="24">
        <v>0.45</v>
      </c>
      <c r="X7" s="24">
        <v>1413.33</v>
      </c>
      <c r="Y7" s="24" t="s">
        <v>102</v>
      </c>
      <c r="Z7" s="24" t="s">
        <v>102</v>
      </c>
      <c r="AA7" s="24" t="s">
        <v>102</v>
      </c>
      <c r="AB7" s="24" t="s">
        <v>102</v>
      </c>
      <c r="AC7" s="24">
        <v>100.92</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21.01</v>
      </c>
      <c r="AZ7" s="24" t="s">
        <v>102</v>
      </c>
      <c r="BA7" s="24" t="s">
        <v>102</v>
      </c>
      <c r="BB7" s="24" t="s">
        <v>102</v>
      </c>
      <c r="BC7" s="24" t="s">
        <v>102</v>
      </c>
      <c r="BD7" s="24">
        <v>58.25</v>
      </c>
      <c r="BE7" s="24">
        <v>47.19</v>
      </c>
      <c r="BF7" s="24" t="s">
        <v>102</v>
      </c>
      <c r="BG7" s="24" t="s">
        <v>102</v>
      </c>
      <c r="BH7" s="24" t="s">
        <v>102</v>
      </c>
      <c r="BI7" s="24" t="s">
        <v>102</v>
      </c>
      <c r="BJ7" s="24">
        <v>4563.6000000000004</v>
      </c>
      <c r="BK7" s="24" t="s">
        <v>102</v>
      </c>
      <c r="BL7" s="24" t="s">
        <v>102</v>
      </c>
      <c r="BM7" s="24" t="s">
        <v>102</v>
      </c>
      <c r="BN7" s="24" t="s">
        <v>102</v>
      </c>
      <c r="BO7" s="24">
        <v>791.46</v>
      </c>
      <c r="BP7" s="24">
        <v>798.1</v>
      </c>
      <c r="BQ7" s="24" t="s">
        <v>102</v>
      </c>
      <c r="BR7" s="24" t="s">
        <v>102</v>
      </c>
      <c r="BS7" s="24" t="s">
        <v>102</v>
      </c>
      <c r="BT7" s="24" t="s">
        <v>102</v>
      </c>
      <c r="BU7" s="24">
        <v>94.29</v>
      </c>
      <c r="BV7" s="24" t="s">
        <v>102</v>
      </c>
      <c r="BW7" s="24" t="s">
        <v>102</v>
      </c>
      <c r="BX7" s="24" t="s">
        <v>102</v>
      </c>
      <c r="BY7" s="24" t="s">
        <v>102</v>
      </c>
      <c r="BZ7" s="24">
        <v>47.96</v>
      </c>
      <c r="CA7" s="24">
        <v>54.51</v>
      </c>
      <c r="CB7" s="24" t="s">
        <v>102</v>
      </c>
      <c r="CC7" s="24" t="s">
        <v>102</v>
      </c>
      <c r="CD7" s="24" t="s">
        <v>102</v>
      </c>
      <c r="CE7" s="24" t="s">
        <v>102</v>
      </c>
      <c r="CF7" s="24">
        <v>171.04</v>
      </c>
      <c r="CG7" s="24" t="s">
        <v>102</v>
      </c>
      <c r="CH7" s="24" t="s">
        <v>102</v>
      </c>
      <c r="CI7" s="24" t="s">
        <v>102</v>
      </c>
      <c r="CJ7" s="24" t="s">
        <v>102</v>
      </c>
      <c r="CK7" s="24">
        <v>325.85000000000002</v>
      </c>
      <c r="CL7" s="24">
        <v>286.33</v>
      </c>
      <c r="CM7" s="24" t="s">
        <v>102</v>
      </c>
      <c r="CN7" s="24" t="s">
        <v>102</v>
      </c>
      <c r="CO7" s="24" t="s">
        <v>102</v>
      </c>
      <c r="CP7" s="24" t="s">
        <v>102</v>
      </c>
      <c r="CQ7" s="24">
        <v>36.67</v>
      </c>
      <c r="CR7" s="24" t="s">
        <v>102</v>
      </c>
      <c r="CS7" s="24" t="s">
        <v>102</v>
      </c>
      <c r="CT7" s="24" t="s">
        <v>102</v>
      </c>
      <c r="CU7" s="24" t="s">
        <v>102</v>
      </c>
      <c r="CV7" s="24">
        <v>45.32</v>
      </c>
      <c r="CW7" s="24">
        <v>49.92</v>
      </c>
      <c r="CX7" s="24" t="s">
        <v>102</v>
      </c>
      <c r="CY7" s="24" t="s">
        <v>102</v>
      </c>
      <c r="CZ7" s="24" t="s">
        <v>102</v>
      </c>
      <c r="DA7" s="24" t="s">
        <v>102</v>
      </c>
      <c r="DB7" s="24">
        <v>87.42</v>
      </c>
      <c r="DC7" s="24" t="s">
        <v>102</v>
      </c>
      <c r="DD7" s="24" t="s">
        <v>102</v>
      </c>
      <c r="DE7" s="24" t="s">
        <v>102</v>
      </c>
      <c r="DF7" s="24" t="s">
        <v>102</v>
      </c>
      <c r="DG7" s="24">
        <v>83.54</v>
      </c>
      <c r="DH7" s="24">
        <v>87.8</v>
      </c>
      <c r="DI7" s="24" t="s">
        <v>102</v>
      </c>
      <c r="DJ7" s="24" t="s">
        <v>102</v>
      </c>
      <c r="DK7" s="24" t="s">
        <v>102</v>
      </c>
      <c r="DL7" s="24" t="s">
        <v>102</v>
      </c>
      <c r="DM7" s="24">
        <v>5.41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2026-01-26T23:24:02Z</cp:lastPrinted>
  <dcterms:created xsi:type="dcterms:W3CDTF">2025-12-23T06:24:05Z</dcterms:created>
  <dcterms:modified xsi:type="dcterms:W3CDTF">2026-02-27T02:25:06Z</dcterms:modified>
  <cp:category/>
</cp:coreProperties>
</file>