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64568DB8-47DC-4BF0-B253-4219C5466228}" xr6:coauthVersionLast="47" xr6:coauthVersionMax="47" xr10:uidLastSave="{00000000-0000-0000-0000-000000000000}"/>
  <workbookProtection workbookAlgorithmName="SHA-512" workbookHashValue="Jri9kcdoYg2aSEzL3USzN9kEesxPQEWkzPLdBArt6SoROITX7VHUFlVa1q3fbkiuUnhpNwBwnVJr0VsrnFcmRA==" workbookSaltValue="c4pmdJqnS811hFohTCeiQ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AL8" i="4" s="1"/>
  <c r="R6" i="5"/>
  <c r="AD10" i="4" s="1"/>
  <c r="Q6" i="5"/>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W10" i="4"/>
  <c r="P10" i="4"/>
  <c r="BB8" i="4"/>
  <c r="AT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<sst xmlns="http://schemas.openxmlformats.org/spreadsheetml/2006/main" count="231" uniqueCount="116">
  <si>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</si>
  <si>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</si>
  <si>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</si>
  <si>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</si>
  <si>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</si>
  <si>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</si>
  <si>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</si>
  <si>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</si>
  <si>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</si>
  <si>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</si>
  <si>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</si>
  <si>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</si>
  <si>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</si>
  <si>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</si>
  <si>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</si>
  <si>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</si>
  <si>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</si>
  <si>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</si>
  <si>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</si>
  <si>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</si>
  <si>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</si>
  <si>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</si>
  <si>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</si>
  <si>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</si>
  <si>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</si>
  <si>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</si>
  <si>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</si>
  <si>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</si>
  <si>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</si>
  <si>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</si>
  <si>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</si>
  <si>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</si>
  <si>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</si>
  <si>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</si>
  <si>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</si>
  <si>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</si>
  <si>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</si>
  <si>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</si>
  <si>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</si>
  <si>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</si>
  <si>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</si>
  <si>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</si>
  <si>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</si>
  <si>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</si>
  <si>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</si>
  <si>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</si>
  <si>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</si>
  <si>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</si>
  <si>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</si>
  <si>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</si>
  <si>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</si>
  <si>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</si>
  <si>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</si>
  <si>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</si>
  <si>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</si>
  <si>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</si>
  <si>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</si>
  <si>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</si>
  <si>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</si>
  <si>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</si>
  <si>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</si>
  <si>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</si>
  <si>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</si>
  <si>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</si>
  <si>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</si>
  <si>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</si>
  <si>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</si>
  <si>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</si>
  <si>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</si>
  <si>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</si>
  <si>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</si>
  <si>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</si>
  <si>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</si>
  <si>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</si>
  <si>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</si>
  <si>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</si>
  <si>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</si>
  <si>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</si>
  <si>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</si>
  <si>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</si>
  <si>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</si>
  <si>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</si>
  <si>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</si>
  <si>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</si>
  <si>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</si>
  <si>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</si>
  <si>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</si>
  <si>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</si>
  <si>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</si>
  <si>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</si>
  <si>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</si>
  <si>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</si>
  <si>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</si>
  <si>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</si>
  <si>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</si>
  <si>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</si>
  <si>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</si>
  <si>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</si>
  <si>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</si>
  <si>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</si>
  <si>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</si>
  <si>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</si>
  <si>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</si>
  <si>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</si>
  <si>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</si>
  <si>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</si>
  <si>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</si>
  <si>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</si>
  <si>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</si>
  <si>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</si>
  <si>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</si>
  <si>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</si>
  <si>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</si>
  <si>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前年度から3.65ポイント増の20.76％で類似団体平均値よりも低い。法定耐用年数を経過した管渠はなく、更新の必要性は低い。供用開始から20年以上経過した施設が多いが、機械・電気設備等は故障箇所を修繕するといった事後的な対応を行っています。法定耐用年数を経過した設備も多数あるため、今後は多額の更新費用が必要となります。</t>
    <rPh sb="26" eb="27">
      <t>ゾウ</t>
    </rPh>
    <phoneticPr fontId="4"/>
  </si>
  <si>
    <t>単年度の収支は黒字になっていますが、一般会計からの多額の繰入金を受けており、経営の健全性・効率性には課題があります。物価上昇や施設の老朽化に伴い、維持管理費や施設の更新費用の増加が見込まれますが、区域内人口の減少等により使用料収入の減収が予想されるため、今後も一般会計からの繰入金に頼らざるを得ない状況にあります。引き続き維持管理費の削減や老朽化した施設の更新費用の低減・平準化を図るとともに、下水道使用料の改定のほか、施設の処理能力や耐用年数等を踏まえ、近隣施設との統廃合についても検討する必要があります。</t>
    <phoneticPr fontId="4"/>
  </si>
  <si>
    <t>①経常収支比率は前年度から0.06ポイント増の107.93％。単年度の収支は黒字で類似団体平均値よりも高い。②累積欠損金比率は発生していない。③流動比率は前年度から35.25ポイント増の187.49％。短期的な支払い能力に問題はなく、類似団体平均値よりも高い。⑤経費回収率は前年度から1.62ポイント減の23.11％で減少傾向にある。汚水処理費が下水道使用料で賄われておらず、類似団体平均値よりも低い。⑥汚水処理原価は前年度から57.87円増の809.17円で上昇傾向にある。類似団体平均値よりも高い。⑦施設利用率は前年度と同率の23.88％。過大なスペックとなっており、類似団体平均値よりも低い。⑧水洗化率は前年度から0.14ポイント増の95.42％で類似団体平均値よりも高い。今後も処理区域内人口の減少に伴う下水道使用料収入の減収と物価上昇により経費回収率の減少が見込まれます。</t>
    <rPh sb="21" eb="22">
      <t>ゾウ</t>
    </rPh>
    <rPh sb="159" eb="163">
      <t>ゲンショウケイコウ</t>
    </rPh>
    <rPh sb="220" eb="221">
      <t>ゾウ</t>
    </rPh>
    <rPh sb="230" eb="234">
      <t>ジョウショウケイコウ</t>
    </rPh>
    <rPh sb="318" eb="319">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</si>
</sst>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C3-41CE-8B75-B8404518727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7BC3-41CE-8B75-B8404518727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26.29</c:v>
                </c:pt>
                <c:pt idx="1">
                  <c:v>24.91</c:v>
                </c:pt>
                <c:pt idx="2">
                  <c:v>23.54</c:v>
                </c:pt>
                <c:pt idx="3">
                  <c:v>23.88</c:v>
                </c:pt>
                <c:pt idx="4">
                  <c:v>23.88</c:v>
                </c:pt>
              </c:numCache>
            </c:numRef>
          </c:val>
          <c:extLst>
            <c:ext xmlns:c16="http://schemas.microsoft.com/office/drawing/2014/chart" uri="{C3380CC4-5D6E-409C-BE32-E72D297353CC}">
              <c16:uniqueId val="{00000000-7C11-46E9-9D12-FA960DFF93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7C11-46E9-9D12-FA960DFF93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94.48</c:v>
                </c:pt>
                <c:pt idx="1">
                  <c:v>94.5</c:v>
                </c:pt>
                <c:pt idx="2">
                  <c:v>94.86</c:v>
                </c:pt>
                <c:pt idx="3">
                  <c:v>95.28</c:v>
                </c:pt>
                <c:pt idx="4">
                  <c:v>95.42</c:v>
                </c:pt>
              </c:numCache>
            </c:numRef>
          </c:val>
          <c:extLst>
            <c:ext xmlns:c16="http://schemas.microsoft.com/office/drawing/2014/chart" uri="{C3380CC4-5D6E-409C-BE32-E72D297353CC}">
              <c16:uniqueId val="{00000000-0339-4A90-B24F-5CE565AB833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0339-4A90-B24F-5CE565AB833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112.53</c:v>
                </c:pt>
                <c:pt idx="1">
                  <c:v>105.96</c:v>
                </c:pt>
                <c:pt idx="2">
                  <c:v>105.92</c:v>
                </c:pt>
                <c:pt idx="3">
                  <c:v>107.87</c:v>
                </c:pt>
                <c:pt idx="4">
                  <c:v>107.93</c:v>
                </c:pt>
              </c:numCache>
            </c:numRef>
          </c:val>
          <c:extLst>
            <c:ext xmlns:c16="http://schemas.microsoft.com/office/drawing/2014/chart" uri="{C3380CC4-5D6E-409C-BE32-E72D297353CC}">
              <c16:uniqueId val="{00000000-1244-4C40-8BE0-55C87A1F65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1244-4C40-8BE0-55C87A1F65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4.8499999999999996</c:v>
                </c:pt>
                <c:pt idx="1">
                  <c:v>9.6999999999999993</c:v>
                </c:pt>
                <c:pt idx="2">
                  <c:v>13.48</c:v>
                </c:pt>
                <c:pt idx="3">
                  <c:v>17.11</c:v>
                </c:pt>
                <c:pt idx="4">
                  <c:v>20.76</c:v>
                </c:pt>
              </c:numCache>
            </c:numRef>
          </c:val>
          <c:extLst>
            <c:ext xmlns:c16="http://schemas.microsoft.com/office/drawing/2014/chart" uri="{C3380CC4-5D6E-409C-BE32-E72D297353CC}">
              <c16:uniqueId val="{00000000-1D6C-43D1-821D-F32A2552DF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1D6C-43D1-821D-F32A2552DF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A6-4631-949B-B781D49950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A6-4631-949B-B781D49950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50-467D-8CA7-8A464FA7C09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5650-467D-8CA7-8A464FA7C09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90.86</c:v>
                </c:pt>
                <c:pt idx="1">
                  <c:v>116.05</c:v>
                </c:pt>
                <c:pt idx="2">
                  <c:v>132.80000000000001</c:v>
                </c:pt>
                <c:pt idx="3">
                  <c:v>152.24</c:v>
                </c:pt>
                <c:pt idx="4">
                  <c:v>187.49</c:v>
                </c:pt>
              </c:numCache>
            </c:numRef>
          </c:val>
          <c:extLst>
            <c:ext xmlns:c16="http://schemas.microsoft.com/office/drawing/2014/chart" uri="{C3380CC4-5D6E-409C-BE32-E72D297353CC}">
              <c16:uniqueId val="{00000000-AD82-4086-B8D6-FADEEA4BD5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AD82-4086-B8D6-FADEEA4BD5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1D-4665-B871-87F61B1EA49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7D1D-4665-B871-87F61B1EA49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27.8</c:v>
                </c:pt>
                <c:pt idx="1">
                  <c:v>27.89</c:v>
                </c:pt>
                <c:pt idx="2">
                  <c:v>24.27</c:v>
                </c:pt>
                <c:pt idx="3">
                  <c:v>23.11</c:v>
                </c:pt>
                <c:pt idx="4">
                  <c:v>21.49</c:v>
                </c:pt>
              </c:numCache>
            </c:numRef>
          </c:val>
          <c:extLst>
            <c:ext xmlns:c16="http://schemas.microsoft.com/office/drawing/2014/chart" uri="{C3380CC4-5D6E-409C-BE32-E72D297353CC}">
              <c16:uniqueId val="{00000000-02E8-41F7-AB10-6DB77FC5B2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02E8-41F7-AB10-6DB77FC5B2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611.58000000000004</c:v>
                </c:pt>
                <c:pt idx="1">
                  <c:v>614.82000000000005</c:v>
                </c:pt>
                <c:pt idx="2">
                  <c:v>713.91</c:v>
                </c:pt>
                <c:pt idx="3">
                  <c:v>751.3</c:v>
                </c:pt>
                <c:pt idx="4">
                  <c:v>809.17</c:v>
                </c:pt>
              </c:numCache>
            </c:numRef>
          </c:val>
          <c:extLst>
            <c:ext xmlns:c16="http://schemas.microsoft.com/office/drawing/2014/chart" uri="{C3380CC4-5D6E-409C-BE32-E72D297353CC}">
              <c16:uniqueId val="{00000000-CCE1-4BD9-BA01-F97806AD55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CCE1-4BD9-BA01-F97806AD55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西海市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24973</v>
      </c>
      <c r="AM8" s="41"/>
      <c r="AN8" s="41"/>
      <c r="AO8" s="41"/>
      <c r="AP8" s="41"/>
      <c r="AQ8" s="41"/>
      <c r="AR8" s="41"/>
      <c r="AS8" s="41"/>
      <c r="AT8" s="34">
        <f>データ!T6</f>
        <v>241.98</v>
      </c>
      <c r="AU8" s="34"/>
      <c r="AV8" s="34"/>
      <c r="AW8" s="34"/>
      <c r="AX8" s="34"/>
      <c r="AY8" s="34"/>
      <c r="AZ8" s="34"/>
      <c r="BA8" s="34"/>
      <c r="BB8" s="34">
        <f>データ!U6</f>
        <v>103.2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85.04</v>
      </c>
      <c r="J10" s="34"/>
      <c r="K10" s="34"/>
      <c r="L10" s="34"/>
      <c r="M10" s="34"/>
      <c r="N10" s="34"/>
      <c r="O10" s="34"/>
      <c r="P10" s="34">
        <f>データ!P6</f>
        <v>2.4700000000000002</v>
      </c>
      <c r="Q10" s="34"/>
      <c r="R10" s="34"/>
      <c r="S10" s="34"/>
      <c r="T10" s="34"/>
      <c r="U10" s="34"/>
      <c r="V10" s="34"/>
      <c r="W10" s="34">
        <f>データ!Q6</f>
        <v>100</v>
      </c>
      <c r="X10" s="34"/>
      <c r="Y10" s="34"/>
      <c r="Z10" s="34"/>
      <c r="AA10" s="34"/>
      <c r="AB10" s="34"/>
      <c r="AC10" s="34"/>
      <c r="AD10" s="41">
        <f>データ!R6</f>
        <v>3257</v>
      </c>
      <c r="AE10" s="41"/>
      <c r="AF10" s="41"/>
      <c r="AG10" s="41"/>
      <c r="AH10" s="41"/>
      <c r="AI10" s="41"/>
      <c r="AJ10" s="41"/>
      <c r="AK10" s="2"/>
      <c r="AL10" s="41">
        <f>データ!V6</f>
        <v>611</v>
      </c>
      <c r="AM10" s="41"/>
      <c r="AN10" s="41"/>
      <c r="AO10" s="41"/>
      <c r="AP10" s="41"/>
      <c r="AQ10" s="41"/>
      <c r="AR10" s="41"/>
      <c r="AS10" s="41"/>
      <c r="AT10" s="34">
        <f>データ!W6</f>
        <v>0.82</v>
      </c>
      <c r="AU10" s="34"/>
      <c r="AV10" s="34"/>
      <c r="AW10" s="34"/>
      <c r="AX10" s="34"/>
      <c r="AY10" s="34"/>
      <c r="AZ10" s="34"/>
      <c r="BA10" s="34"/>
      <c r="BB10" s="34">
        <f>データ!X6</f>
        <v>745.12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s7z/vZZWh1Bgl7I70VNLjlxGVJ3KxJsjSD1BYlzJDQiu38kvp4lR+g0nlVTIOoMN5CMkbf4b5kk5l25UEH6oqw==" saltValue="waakjtzd0S5LGDGSPQ/g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422126</v>
      </c>
      <c r="D6" s="19">
        <f t="shared" si="3"/>
        <v>46</v>
      </c>
      <c r="E6" s="19">
        <f t="shared" si="3"/>
        <v>17</v>
      </c>
      <c r="F6" s="19">
        <f t="shared" si="3"/>
        <v>6</v>
      </c>
      <c r="G6" s="19">
        <f t="shared" si="3"/>
        <v>0</v>
      </c>
      <c r="H6" s="19" t="str">
        <f t="shared" si="3"/>
        <v>長崎県　西海市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85.04</v>
      </c>
      <c r="P6" s="20">
        <f t="shared" si="3"/>
        <v>2.4700000000000002</v>
      </c>
      <c r="Q6" s="20">
        <f t="shared" si="3"/>
        <v>100</v>
      </c>
      <c r="R6" s="20">
        <f t="shared" si="3"/>
        <v>3257</v>
      </c>
      <c r="S6" s="20">
        <f t="shared" si="3"/>
        <v>24973</v>
      </c>
      <c r="T6" s="20">
        <f t="shared" si="3"/>
        <v>241.98</v>
      </c>
      <c r="U6" s="20">
        <f t="shared" si="3"/>
        <v>103.2</v>
      </c>
      <c r="V6" s="20">
        <f t="shared" si="3"/>
        <v>611</v>
      </c>
      <c r="W6" s="20">
        <f t="shared" si="3"/>
        <v>0.82</v>
      </c>
      <c r="X6" s="20">
        <f t="shared" si="3"/>
        <v>745.12</v>
      </c>
      <c r="Y6" s="21">
        <f>IF(Y7="",NA(),Y7)</f>
        <v>112.53</v>
      </c>
      <c r="Z6" s="21">
        <f t="shared" ref="Z6:AH6" si="4">IF(Z7="",NA(),Z7)</f>
        <v>105.96</v>
      </c>
      <c r="AA6" s="21">
        <f t="shared" si="4"/>
        <v>105.92</v>
      </c>
      <c r="AB6" s="21">
        <f t="shared" si="4"/>
        <v>107.87</v>
      </c>
      <c r="AC6" s="21">
        <f t="shared" si="4"/>
        <v>107.93</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90.86</v>
      </c>
      <c r="AV6" s="21">
        <f t="shared" ref="AV6:BD6" si="6">IF(AV7="",NA(),AV7)</f>
        <v>116.05</v>
      </c>
      <c r="AW6" s="21">
        <f t="shared" si="6"/>
        <v>132.80000000000001</v>
      </c>
      <c r="AX6" s="21">
        <f t="shared" si="6"/>
        <v>152.24</v>
      </c>
      <c r="AY6" s="21">
        <f t="shared" si="6"/>
        <v>187.49</v>
      </c>
      <c r="AZ6" s="21">
        <f t="shared" si="6"/>
        <v>56.53</v>
      </c>
      <c r="BA6" s="21">
        <f t="shared" si="6"/>
        <v>59.66</v>
      </c>
      <c r="BB6" s="21">
        <f t="shared" si="6"/>
        <v>61.64</v>
      </c>
      <c r="BC6" s="21">
        <f t="shared" si="6"/>
        <v>69.819999999999993</v>
      </c>
      <c r="BD6" s="21">
        <f t="shared" si="6"/>
        <v>72.13</v>
      </c>
      <c r="BE6" s="20" t="str">
        <f>IF(BE7="","",IF(BE7="-","【-】","【"&amp;SUBSTITUTE(TEXT(BE7,"#,##0.00"),"-","△")&amp;"】"))</f>
        <v>【71.46】</v>
      </c>
      <c r="BF6" s="20">
        <f>IF(BF7="",NA(),BF7)</f>
        <v>0</v>
      </c>
      <c r="BG6" s="20">
        <f t="shared" ref="BG6:BO6" si="7">IF(BG7="",NA(),BG7)</f>
        <v>0</v>
      </c>
      <c r="BH6" s="20">
        <f t="shared" si="7"/>
        <v>0</v>
      </c>
      <c r="BI6" s="20">
        <f t="shared" si="7"/>
        <v>0</v>
      </c>
      <c r="BJ6" s="20">
        <f t="shared" si="7"/>
        <v>0</v>
      </c>
      <c r="BK6" s="21">
        <f t="shared" si="7"/>
        <v>1095.52</v>
      </c>
      <c r="BL6" s="21">
        <f t="shared" si="7"/>
        <v>1056.55</v>
      </c>
      <c r="BM6" s="21">
        <f t="shared" si="7"/>
        <v>1278.54</v>
      </c>
      <c r="BN6" s="21">
        <f t="shared" si="7"/>
        <v>1149.7</v>
      </c>
      <c r="BO6" s="21">
        <f t="shared" si="7"/>
        <v>1420.25</v>
      </c>
      <c r="BP6" s="20" t="str">
        <f>IF(BP7="","",IF(BP7="-","【-】","【"&amp;SUBSTITUTE(TEXT(BP7,"#,##0.00"),"-","△")&amp;"】"))</f>
        <v>【1,223.19】</v>
      </c>
      <c r="BQ6" s="21">
        <f>IF(BQ7="",NA(),BQ7)</f>
        <v>27.8</v>
      </c>
      <c r="BR6" s="21">
        <f t="shared" ref="BR6:BZ6" si="8">IF(BR7="",NA(),BR7)</f>
        <v>27.89</v>
      </c>
      <c r="BS6" s="21">
        <f t="shared" si="8"/>
        <v>24.27</v>
      </c>
      <c r="BT6" s="21">
        <f t="shared" si="8"/>
        <v>23.11</v>
      </c>
      <c r="BU6" s="21">
        <f t="shared" si="8"/>
        <v>21.49</v>
      </c>
      <c r="BV6" s="21">
        <f t="shared" si="8"/>
        <v>39.64</v>
      </c>
      <c r="BW6" s="21">
        <f t="shared" si="8"/>
        <v>40</v>
      </c>
      <c r="BX6" s="21">
        <f t="shared" si="8"/>
        <v>38.74</v>
      </c>
      <c r="BY6" s="21">
        <f t="shared" si="8"/>
        <v>35.96</v>
      </c>
      <c r="BZ6" s="21">
        <f t="shared" si="8"/>
        <v>32.700000000000003</v>
      </c>
      <c r="CA6" s="20" t="str">
        <f>IF(CA7="","",IF(CA7="-","【-】","【"&amp;SUBSTITUTE(TEXT(CA7,"#,##0.00"),"-","△")&amp;"】"))</f>
        <v>【37.21】</v>
      </c>
      <c r="CB6" s="21">
        <f>IF(CB7="",NA(),CB7)</f>
        <v>611.58000000000004</v>
      </c>
      <c r="CC6" s="21">
        <f t="shared" ref="CC6:CK6" si="9">IF(CC7="",NA(),CC7)</f>
        <v>614.82000000000005</v>
      </c>
      <c r="CD6" s="21">
        <f t="shared" si="9"/>
        <v>713.91</v>
      </c>
      <c r="CE6" s="21">
        <f t="shared" si="9"/>
        <v>751.3</v>
      </c>
      <c r="CF6" s="21">
        <f t="shared" si="9"/>
        <v>809.17</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26.29</v>
      </c>
      <c r="CN6" s="21">
        <f t="shared" ref="CN6:CV6" si="10">IF(CN7="",NA(),CN7)</f>
        <v>24.91</v>
      </c>
      <c r="CO6" s="21">
        <f t="shared" si="10"/>
        <v>23.54</v>
      </c>
      <c r="CP6" s="21">
        <f t="shared" si="10"/>
        <v>23.88</v>
      </c>
      <c r="CQ6" s="21">
        <f t="shared" si="10"/>
        <v>23.88</v>
      </c>
      <c r="CR6" s="21">
        <f t="shared" si="10"/>
        <v>30.19</v>
      </c>
      <c r="CS6" s="21">
        <f t="shared" si="10"/>
        <v>28.77</v>
      </c>
      <c r="CT6" s="21">
        <f t="shared" si="10"/>
        <v>26.22</v>
      </c>
      <c r="CU6" s="21">
        <f t="shared" si="10"/>
        <v>26.12</v>
      </c>
      <c r="CV6" s="21">
        <f t="shared" si="10"/>
        <v>27.81</v>
      </c>
      <c r="CW6" s="20" t="str">
        <f>IF(CW7="","",IF(CW7="-","【-】","【"&amp;SUBSTITUTE(TEXT(CW7,"#,##0.00"),"-","△")&amp;"】"))</f>
        <v>【30.09】</v>
      </c>
      <c r="CX6" s="21">
        <f>IF(CX7="",NA(),CX7)</f>
        <v>94.48</v>
      </c>
      <c r="CY6" s="21">
        <f t="shared" ref="CY6:DG6" si="11">IF(CY7="",NA(),CY7)</f>
        <v>94.5</v>
      </c>
      <c r="CZ6" s="21">
        <f t="shared" si="11"/>
        <v>94.86</v>
      </c>
      <c r="DA6" s="21">
        <f t="shared" si="11"/>
        <v>95.28</v>
      </c>
      <c r="DB6" s="21">
        <f t="shared" si="11"/>
        <v>95.42</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4.8499999999999996</v>
      </c>
      <c r="DJ6" s="21">
        <f t="shared" ref="DJ6:DR6" si="12">IF(DJ7="",NA(),DJ7)</f>
        <v>9.6999999999999993</v>
      </c>
      <c r="DK6" s="21">
        <f t="shared" si="12"/>
        <v>13.48</v>
      </c>
      <c r="DL6" s="21">
        <f t="shared" si="12"/>
        <v>17.11</v>
      </c>
      <c r="DM6" s="21">
        <f t="shared" si="12"/>
        <v>20.76</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422126</v>
      </c>
      <c r="D7" s="23">
        <v>46</v>
      </c>
      <c r="E7" s="23">
        <v>17</v>
      </c>
      <c r="F7" s="23">
        <v>6</v>
      </c>
      <c r="G7" s="23">
        <v>0</v>
      </c>
      <c r="H7" s="23" t="s">
        <v>96</v>
      </c>
      <c r="I7" s="23" t="s">
        <v>97</v>
      </c>
      <c r="J7" s="23" t="s">
        <v>98</v>
      </c>
      <c r="K7" s="23" t="s">
        <v>99</v>
      </c>
      <c r="L7" s="23" t="s">
        <v>100</v>
      </c>
      <c r="M7" s="23" t="s">
        <v>101</v>
      </c>
      <c r="N7" s="24" t="s">
        <v>102</v>
      </c>
      <c r="O7" s="24">
        <v>85.04</v>
      </c>
      <c r="P7" s="24">
        <v>2.4700000000000002</v>
      </c>
      <c r="Q7" s="24">
        <v>100</v>
      </c>
      <c r="R7" s="24">
        <v>3257</v>
      </c>
      <c r="S7" s="24">
        <v>24973</v>
      </c>
      <c r="T7" s="24">
        <v>241.98</v>
      </c>
      <c r="U7" s="24">
        <v>103.2</v>
      </c>
      <c r="V7" s="24">
        <v>611</v>
      </c>
      <c r="W7" s="24">
        <v>0.82</v>
      </c>
      <c r="X7" s="24">
        <v>745.12</v>
      </c>
      <c r="Y7" s="24">
        <v>112.53</v>
      </c>
      <c r="Z7" s="24">
        <v>105.96</v>
      </c>
      <c r="AA7" s="24">
        <v>105.92</v>
      </c>
      <c r="AB7" s="24">
        <v>107.87</v>
      </c>
      <c r="AC7" s="24">
        <v>107.93</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90.86</v>
      </c>
      <c r="AV7" s="24">
        <v>116.05</v>
      </c>
      <c r="AW7" s="24">
        <v>132.80000000000001</v>
      </c>
      <c r="AX7" s="24">
        <v>152.24</v>
      </c>
      <c r="AY7" s="24">
        <v>187.49</v>
      </c>
      <c r="AZ7" s="24">
        <v>56.53</v>
      </c>
      <c r="BA7" s="24">
        <v>59.66</v>
      </c>
      <c r="BB7" s="24">
        <v>61.64</v>
      </c>
      <c r="BC7" s="24">
        <v>69.819999999999993</v>
      </c>
      <c r="BD7" s="24">
        <v>72.13</v>
      </c>
      <c r="BE7" s="24">
        <v>71.459999999999994</v>
      </c>
      <c r="BF7" s="24">
        <v>0</v>
      </c>
      <c r="BG7" s="24">
        <v>0</v>
      </c>
      <c r="BH7" s="24">
        <v>0</v>
      </c>
      <c r="BI7" s="24">
        <v>0</v>
      </c>
      <c r="BJ7" s="24">
        <v>0</v>
      </c>
      <c r="BK7" s="24">
        <v>1095.52</v>
      </c>
      <c r="BL7" s="24">
        <v>1056.55</v>
      </c>
      <c r="BM7" s="24">
        <v>1278.54</v>
      </c>
      <c r="BN7" s="24">
        <v>1149.7</v>
      </c>
      <c r="BO7" s="24">
        <v>1420.25</v>
      </c>
      <c r="BP7" s="24">
        <v>1223.19</v>
      </c>
      <c r="BQ7" s="24">
        <v>27.8</v>
      </c>
      <c r="BR7" s="24">
        <v>27.89</v>
      </c>
      <c r="BS7" s="24">
        <v>24.27</v>
      </c>
      <c r="BT7" s="24">
        <v>23.11</v>
      </c>
      <c r="BU7" s="24">
        <v>21.49</v>
      </c>
      <c r="BV7" s="24">
        <v>39.64</v>
      </c>
      <c r="BW7" s="24">
        <v>40</v>
      </c>
      <c r="BX7" s="24">
        <v>38.74</v>
      </c>
      <c r="BY7" s="24">
        <v>35.96</v>
      </c>
      <c r="BZ7" s="24">
        <v>32.700000000000003</v>
      </c>
      <c r="CA7" s="24">
        <v>37.21</v>
      </c>
      <c r="CB7" s="24">
        <v>611.58000000000004</v>
      </c>
      <c r="CC7" s="24">
        <v>614.82000000000005</v>
      </c>
      <c r="CD7" s="24">
        <v>713.91</v>
      </c>
      <c r="CE7" s="24">
        <v>751.3</v>
      </c>
      <c r="CF7" s="24">
        <v>809.17</v>
      </c>
      <c r="CG7" s="24">
        <v>449.72</v>
      </c>
      <c r="CH7" s="24">
        <v>437.27</v>
      </c>
      <c r="CI7" s="24">
        <v>456.72</v>
      </c>
      <c r="CJ7" s="24">
        <v>481.96</v>
      </c>
      <c r="CK7" s="24">
        <v>536.16999999999996</v>
      </c>
      <c r="CL7" s="24">
        <v>462.49</v>
      </c>
      <c r="CM7" s="24">
        <v>26.29</v>
      </c>
      <c r="CN7" s="24">
        <v>24.91</v>
      </c>
      <c r="CO7" s="24">
        <v>23.54</v>
      </c>
      <c r="CP7" s="24">
        <v>23.88</v>
      </c>
      <c r="CQ7" s="24">
        <v>23.88</v>
      </c>
      <c r="CR7" s="24">
        <v>30.19</v>
      </c>
      <c r="CS7" s="24">
        <v>28.77</v>
      </c>
      <c r="CT7" s="24">
        <v>26.22</v>
      </c>
      <c r="CU7" s="24">
        <v>26.12</v>
      </c>
      <c r="CV7" s="24">
        <v>27.81</v>
      </c>
      <c r="CW7" s="24">
        <v>30.09</v>
      </c>
      <c r="CX7" s="24">
        <v>94.48</v>
      </c>
      <c r="CY7" s="24">
        <v>94.5</v>
      </c>
      <c r="CZ7" s="24">
        <v>94.86</v>
      </c>
      <c r="DA7" s="24">
        <v>95.28</v>
      </c>
      <c r="DB7" s="24">
        <v>95.42</v>
      </c>
      <c r="DC7" s="24">
        <v>79.09</v>
      </c>
      <c r="DD7" s="24">
        <v>78.900000000000006</v>
      </c>
      <c r="DE7" s="24">
        <v>78.03</v>
      </c>
      <c r="DF7" s="24">
        <v>78.55</v>
      </c>
      <c r="DG7" s="24">
        <v>78.680000000000007</v>
      </c>
      <c r="DH7" s="24">
        <v>80.97</v>
      </c>
      <c r="DI7" s="24">
        <v>4.8499999999999996</v>
      </c>
      <c r="DJ7" s="24">
        <v>9.6999999999999993</v>
      </c>
      <c r="DK7" s="24">
        <v>13.48</v>
      </c>
      <c r="DL7" s="24">
        <v>17.11</v>
      </c>
      <c r="DM7" s="24">
        <v>20.76</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2026-01-19T06:13:29Z</cp:lastPrinted>
  <dcterms:created xsi:type="dcterms:W3CDTF">2025-12-23T06:26:49Z</dcterms:created>
  <dcterms:modified xsi:type="dcterms:W3CDTF">2026-02-27T02:24:52Z</dcterms:modified>
  <cp:category/>
</cp:coreProperties>
</file>