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09190B08-8DFC-4C33-AA9F-9909D051812E}" xr6:coauthVersionLast="47" xr6:coauthVersionMax="47" xr10:uidLastSave="{00000000-0000-0000-0000-000000000000}"/>
  <workbookProtection workbookAlgorithmName="SHA-512" workbookHashValue="bU6JharF2kqZ9iOVDWehJFOvTxMUho4rZLskApIk6EiC06N909ZgKxce3gLyPkiqjc5822IGzQwowAGW1QPQWQ==" workbookSaltValue="vUCmC9f9pLgH23cHTXN84w==" workbookSpinCount="100000" lockStructure="1"/>
  <bookViews>
    <workbookView xWindow="-1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K85" i="4"/>
  <c r="F85" i="4"/>
  <c r="E85" i="4"/>
  <c r="AL10" i="4"/>
  <c r="I10" i="4"/>
</calcChain>
</file>

<file path=xl/sharedStrings.xml><?xml version="1.0" encoding="utf-8"?>
<sst xmlns="http://schemas.openxmlformats.org/spreadsheetml/2006/main" count="319" uniqueCount="116">
  <si>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</si>
  <si>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</si>
  <si>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</si>
  <si>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</si>
  <si>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</si>
  <si>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</si>
  <si>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</si>
  <si>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</si>
  <si>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</si>
  <si>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</si>
  <si>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</si>
  <si>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</si>
  <si>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</si>
  <si>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</si>
  <si>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</si>
  <si>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</si>
  <si>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</si>
  <si>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</si>
  <si>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</si>
  <si>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</si>
  <si>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</si>
  <si>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</si>
  <si>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</si>
  <si>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</si>
  <si>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</si>
  <si>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</si>
  <si>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</si>
  <si>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</si>
  <si>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</si>
  <si>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</si>
  <si>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</si>
  <si>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</si>
  <si>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</si>
  <si>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</si>
  <si>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</si>
  <si>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</si>
  <si>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</si>
  <si>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</si>
  <si>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</si>
  <si>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</si>
  <si>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</si>
  <si>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</si>
  <si>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</si>
  <si>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</si>
  <si>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</si>
  <si>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</si>
  <si>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</si>
  <si>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</si>
  <si>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</si>
  <si>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</si>
  <si>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</si>
  <si>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</si>
  <si>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</si>
  <si>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</si>
  <si>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</si>
  <si>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</si>
  <si>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</si>
  <si>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</si>
  <si>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</si>
  <si>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</si>
  <si>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</si>
  <si>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</si>
  <si>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</si>
  <si>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</si>
  <si>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</si>
  <si>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</si>
  <si>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</si>
  <si>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</si>
  <si>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</si>
  <si>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</si>
  <si>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</si>
  <si>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</si>
  <si>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</si>
  <si>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</si>
  <si>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</si>
  <si>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</si>
  <si>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</si>
  <si>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</si>
  <si>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</si>
  <si>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</si>
  <si>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</si>
  <si>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</si>
  <si>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</si>
  <si>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</si>
  <si>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</si>
  <si>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</si>
  <si>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</si>
  <si>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</si>
  <si>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</si>
  <si>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</si>
  <si>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</si>
  <si>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</si>
  <si>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</si>
  <si>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</si>
  <si>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</si>
  <si>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</si>
  <si>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壱岐市</t>
  </si>
  <si>
    <t>法適用</t>
  </si>
  <si>
    <t>下水道事業</t>
  </si>
  <si>
    <t>漁業集落排水</t>
  </si>
  <si>
    <t>H2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</si>
  <si>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</si>
  <si>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</si>
  <si>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</si>
  <si>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</si>
  <si>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</si>
  <si>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</si>
  <si>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</si>
  <si>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</si>
  <si>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</si>
  <si>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</si>
  <si>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</si>
  <si>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</si>
  <si>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既存施設として、３つの処理地区を要しているが、最も古い施設で２０年経過程度である。
各施設ごとに機能診断を実施し、策定した機能保全計画に基づき施設の改修を行い、長寿命化に努める。</t>
    <phoneticPr fontId="4"/>
  </si>
  <si>
    <t>計画の整備事業は平成30年1月で完了した。
今後も漁業集落排水への接続の推進を図り、使用料収入の確保はもとより、将来の施設更新などを見据えて、維持管理費の見直しなど経営改善を図る必要がある。
各施設の機能診断結果と、将来の人口減少傾向も踏まえ、施設の統合検討など改善を行う必要がある。</t>
    <rPh sb="8" eb="10">
      <t>ヘイセイ</t>
    </rPh>
    <rPh sb="12" eb="13">
      <t>ネン</t>
    </rPh>
    <rPh sb="14" eb="15">
      <t>ガツ</t>
    </rPh>
    <rPh sb="25" eb="27">
      <t>ギョギョウ</t>
    </rPh>
    <rPh sb="27" eb="29">
      <t>シュウラク</t>
    </rPh>
    <rPh sb="29" eb="31">
      <t>ハイスイ</t>
    </rPh>
    <phoneticPr fontId="4"/>
  </si>
  <si>
    <t xml:space="preserve">当市では、３つの処理区（瀬戸・芦辺地区、恵美須地区、山崎地区）で漁業集落排水事業を実施している。供用開始は平成11年4月から始まり、工事完了は平成30年1月となり、各地区共に加入促進に努めている。
　⑤経費回収率について、100％未満となっており、供用開始後の接続加入は増となっているが、高齢化のため自然減もあるのが現状。
　また、施設の機能保全計画に基づき、高効率機器の更新を行い維持管理費の削減を図り改善する。　
　⑦施設利用率、⑧水洗化率は平均値以下のため、店舗等更なる加入促進を図り改善に努める。
　令和６年度から、公営企業会計に移行したことにより、より細やかに経営状況を把握し、持続可能なストックマネジメントを推進し経営の健全化に務める。
</t>
    <rPh sb="101" eb="103">
      <t>ケイヒ</t>
    </rPh>
    <rPh sb="103" eb="106">
      <t>カイシュウリツ</t>
    </rPh>
    <rPh sb="115" eb="117">
      <t>ミマン</t>
    </rPh>
    <rPh sb="124" eb="126">
      <t>キョウヨウ</t>
    </rPh>
    <rPh sb="126" eb="129">
      <t>カイシゴ</t>
    </rPh>
    <rPh sb="130" eb="132">
      <t>セツゾク</t>
    </rPh>
    <rPh sb="132" eb="134">
      <t>カニュウ</t>
    </rPh>
    <rPh sb="135" eb="136">
      <t>ゾウ</t>
    </rPh>
    <rPh sb="150" eb="152">
      <t>シゼン</t>
    </rPh>
    <rPh sb="152" eb="153">
      <t>ゲン</t>
    </rPh>
    <rPh sb="158" eb="160">
      <t>ゲンジョウ</t>
    </rPh>
    <rPh sb="202" eb="204">
      <t>カイゼン</t>
    </rPh>
    <rPh sb="211" eb="213">
      <t>シセツ</t>
    </rPh>
    <rPh sb="213" eb="216">
      <t>リヨウリツ</t>
    </rPh>
    <rPh sb="218" eb="221">
      <t>スイセンカ</t>
    </rPh>
    <rPh sb="221" eb="222">
      <t>リツ</t>
    </rPh>
    <rPh sb="223" eb="225">
      <t>ヘイキン</t>
    </rPh>
    <rPh sb="225" eb="226">
      <t>アタイ</t>
    </rPh>
    <rPh sb="226" eb="228">
      <t>イカ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</si>
</sst>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6" xfId="0" quotePrefix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7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0" fontId="5" fillId="0" borderId="8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9" xfId="0" applyFont="1" applyFill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D-4893-9482-CEADDDD2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D-4893-9482-CEADDDD2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26.86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1-4408-942B-028DC6760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1-4408-942B-028DC6760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F-40E9-B4DC-B59CDA384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78.680000000000007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F-40E9-B4DC-B59CDA384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DB-4710-A7B5-82209FC86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B-4710-A7B5-82209FC86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7-435C-B32E-2B04583A2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7-435C-B32E-2B04583A2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D-4E6E-96DB-D4AC1BA7F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D-4E6E-96DB-D4AC1BA7F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E-4428-8165-3E50F1508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E-4428-8165-3E50F1508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40-4A99-892C-BCAB8E312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0-4A99-892C-BCAB8E312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17-4B1D-A0FA-9B28DCC5F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1420.25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7-4B1D-A0FA-9B28DCC5F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34-4F33-9035-F89166E03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4-4F33-9035-F89166E03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396.32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10-41FC-B3AD-445CA2BAC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536.16999999999996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0-41FC-B3AD-445CA2BAC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【1,223.19】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【462.49】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長崎県　壱岐市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75" t="s">
        <v>9</v>
      </c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7"/>
    </row>
    <row r="8" spans="1:78" ht="18.75" customHeight="1" x14ac:dyDescent="0.15">
      <c r="A8" s="2"/>
      <c r="B8" s="71" t="str">
        <f>データ!I6</f>
        <v>法適用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漁業集落排水</v>
      </c>
      <c r="Q8" s="71"/>
      <c r="R8" s="71"/>
      <c r="S8" s="71"/>
      <c r="T8" s="71"/>
      <c r="U8" s="71"/>
      <c r="V8" s="71"/>
      <c r="W8" s="71" t="str">
        <f>データ!L6</f>
        <v>H2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44">
        <f>データ!S6</f>
        <v>23736</v>
      </c>
      <c r="AM8" s="44"/>
      <c r="AN8" s="44"/>
      <c r="AO8" s="44"/>
      <c r="AP8" s="44"/>
      <c r="AQ8" s="44"/>
      <c r="AR8" s="44"/>
      <c r="AS8" s="44"/>
      <c r="AT8" s="45">
        <f>データ!T6</f>
        <v>139.41999999999999</v>
      </c>
      <c r="AU8" s="45"/>
      <c r="AV8" s="45"/>
      <c r="AW8" s="45"/>
      <c r="AX8" s="45"/>
      <c r="AY8" s="45"/>
      <c r="AZ8" s="45"/>
      <c r="BA8" s="45"/>
      <c r="BB8" s="45">
        <f>データ!U6</f>
        <v>170.25</v>
      </c>
      <c r="BC8" s="45"/>
      <c r="BD8" s="45"/>
      <c r="BE8" s="45"/>
      <c r="BF8" s="45"/>
      <c r="BG8" s="45"/>
      <c r="BH8" s="45"/>
      <c r="BI8" s="45"/>
      <c r="BJ8" s="3"/>
      <c r="BK8" s="3"/>
      <c r="BL8" s="67" t="s">
        <v>10</v>
      </c>
      <c r="BM8" s="68"/>
      <c r="BN8" s="69" t="s">
        <v>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15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73.2</v>
      </c>
      <c r="J10" s="45"/>
      <c r="K10" s="45"/>
      <c r="L10" s="45"/>
      <c r="M10" s="45"/>
      <c r="N10" s="45"/>
      <c r="O10" s="45"/>
      <c r="P10" s="45">
        <f>データ!P6</f>
        <v>8.09</v>
      </c>
      <c r="Q10" s="45"/>
      <c r="R10" s="45"/>
      <c r="S10" s="45"/>
      <c r="T10" s="45"/>
      <c r="U10" s="45"/>
      <c r="V10" s="45"/>
      <c r="W10" s="45">
        <f>データ!Q6</f>
        <v>106.93</v>
      </c>
      <c r="X10" s="45"/>
      <c r="Y10" s="45"/>
      <c r="Z10" s="45"/>
      <c r="AA10" s="45"/>
      <c r="AB10" s="45"/>
      <c r="AC10" s="45"/>
      <c r="AD10" s="44">
        <f>データ!R6</f>
        <v>3550</v>
      </c>
      <c r="AE10" s="44"/>
      <c r="AF10" s="44"/>
      <c r="AG10" s="44"/>
      <c r="AH10" s="44"/>
      <c r="AI10" s="44"/>
      <c r="AJ10" s="44"/>
      <c r="AK10" s="2"/>
      <c r="AL10" s="44">
        <f>データ!V6</f>
        <v>1893</v>
      </c>
      <c r="AM10" s="44"/>
      <c r="AN10" s="44"/>
      <c r="AO10" s="44"/>
      <c r="AP10" s="44"/>
      <c r="AQ10" s="44"/>
      <c r="AR10" s="44"/>
      <c r="AS10" s="44"/>
      <c r="AT10" s="45">
        <f>データ!W6</f>
        <v>0.99</v>
      </c>
      <c r="AU10" s="45"/>
      <c r="AV10" s="45"/>
      <c r="AW10" s="45"/>
      <c r="AX10" s="45"/>
      <c r="AY10" s="45"/>
      <c r="AZ10" s="45"/>
      <c r="BA10" s="45"/>
      <c r="BB10" s="45">
        <f>データ!X6</f>
        <v>1912.12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115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3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3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3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3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3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3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3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3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3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3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3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3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3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3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3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3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3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3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3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3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3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3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3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3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3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3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3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6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【104.55】</v>
      </c>
      <c r="F85" s="12" t="str">
        <f>データ!AT6</f>
        <v>【84.87】</v>
      </c>
      <c r="G85" s="12" t="str">
        <f>データ!BE6</f>
        <v>【71.46】</v>
      </c>
      <c r="H85" s="12" t="str">
        <f>データ!BP6</f>
        <v>【1,223.19】</v>
      </c>
      <c r="I85" s="12" t="str">
        <f>データ!CA6</f>
        <v>【37.21】</v>
      </c>
      <c r="J85" s="12" t="str">
        <f>データ!CL6</f>
        <v>【462.49】</v>
      </c>
      <c r="K85" s="12" t="str">
        <f>データ!CW6</f>
        <v>【30.09】</v>
      </c>
      <c r="L85" s="12" t="str">
        <f>データ!DH6</f>
        <v>【80.97】</v>
      </c>
      <c r="M85" s="12" t="str">
        <f>データ!DS6</f>
        <v>【26.63】</v>
      </c>
      <c r="N85" s="12" t="str">
        <f>データ!ED6</f>
        <v>【0.00】</v>
      </c>
      <c r="O85" s="12" t="str">
        <f>データ!EO6</f>
        <v>【0.00】</v>
      </c>
    </row>
  </sheetData>
  <sheetProtection algorithmName="SHA-512" hashValue="LQPbaCBwEUZ6OsuG/lQ5d/b+8NYu2E379LvlXtqJL4YDs7kpG/UXmrYy+mkkrMRFrOJ+nGnQKNCZ51+JPmw1aw==" saltValue="O123JNcqBMwOYIRg7Pmsj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9" t="s">
        <v>52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1"/>
      <c r="Y3" s="85" t="s">
        <v>53</v>
      </c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 t="s">
        <v>54</v>
      </c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/>
      <c r="Y4" s="78" t="s">
        <v>56</v>
      </c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 t="s">
        <v>57</v>
      </c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 t="s">
        <v>58</v>
      </c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 t="s">
        <v>59</v>
      </c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 t="s">
        <v>60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 t="s">
        <v>61</v>
      </c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 t="s">
        <v>62</v>
      </c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 t="s">
        <v>63</v>
      </c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 t="s">
        <v>64</v>
      </c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 t="s">
        <v>65</v>
      </c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 t="s">
        <v>66</v>
      </c>
      <c r="EF4" s="78"/>
      <c r="EG4" s="78"/>
      <c r="EH4" s="78"/>
      <c r="EI4" s="78"/>
      <c r="EJ4" s="78"/>
      <c r="EK4" s="78"/>
      <c r="EL4" s="78"/>
      <c r="EM4" s="78"/>
      <c r="EN4" s="78"/>
      <c r="EO4" s="78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422100</v>
      </c>
      <c r="D6" s="19">
        <f t="shared" si="3"/>
        <v>46</v>
      </c>
      <c r="E6" s="19">
        <f t="shared" si="3"/>
        <v>17</v>
      </c>
      <c r="F6" s="19">
        <f t="shared" si="3"/>
        <v>6</v>
      </c>
      <c r="G6" s="19">
        <f t="shared" si="3"/>
        <v>0</v>
      </c>
      <c r="H6" s="19" t="str">
        <f t="shared" si="3"/>
        <v>長崎県　壱岐市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漁業集落排水</v>
      </c>
      <c r="L6" s="19" t="str">
        <f t="shared" si="3"/>
        <v>H2</v>
      </c>
      <c r="M6" s="19" t="str">
        <f t="shared" si="3"/>
        <v>非設置</v>
      </c>
      <c r="N6" s="20" t="str">
        <f t="shared" si="3"/>
        <v>-</v>
      </c>
      <c r="O6" s="20">
        <f t="shared" si="3"/>
        <v>73.2</v>
      </c>
      <c r="P6" s="20">
        <f t="shared" si="3"/>
        <v>8.09</v>
      </c>
      <c r="Q6" s="20">
        <f t="shared" si="3"/>
        <v>106.93</v>
      </c>
      <c r="R6" s="20">
        <f t="shared" si="3"/>
        <v>3550</v>
      </c>
      <c r="S6" s="20">
        <f t="shared" si="3"/>
        <v>23736</v>
      </c>
      <c r="T6" s="20">
        <f t="shared" si="3"/>
        <v>139.41999999999999</v>
      </c>
      <c r="U6" s="20">
        <f t="shared" si="3"/>
        <v>170.25</v>
      </c>
      <c r="V6" s="20">
        <f t="shared" si="3"/>
        <v>1893</v>
      </c>
      <c r="W6" s="20">
        <f t="shared" si="3"/>
        <v>0.99</v>
      </c>
      <c r="X6" s="20">
        <f t="shared" si="3"/>
        <v>1912.12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100.2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107.11</v>
      </c>
      <c r="AI6" s="20" t="str">
        <f>IF(AI7="","",IF(AI7="-","【-】","【"&amp;SUBSTITUTE(TEXT(AI7,"#,##0.00"),"-","△")&amp;"】"))</f>
        <v>【104.55】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108.76</v>
      </c>
      <c r="AT6" s="20" t="str">
        <f>IF(AT7="","",IF(AT7="-","【-】","【"&amp;SUBSTITUTE(TEXT(AT7,"#,##0.00"),"-","△")&amp;"】"))</f>
        <v>【84.87】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55.89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72.13</v>
      </c>
      <c r="BE6" s="20" t="str">
        <f>IF(BE7="","",IF(BE7="-","【-】","【"&amp;SUBSTITUTE(TEXT(BE7,"#,##0.00"),"-","△")&amp;"】"))</f>
        <v>【71.46】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1420.25</v>
      </c>
      <c r="BP6" s="20" t="str">
        <f>IF(BP7="","",IF(BP7="-","【-】","【"&amp;SUBSTITUTE(TEXT(BP7,"#,##0.00"),"-","△")&amp;"】"))</f>
        <v>【1,223.19】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42.43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32.700000000000003</v>
      </c>
      <c r="CA6" s="20" t="str">
        <f>IF(CA7="","",IF(CA7="-","【-】","【"&amp;SUBSTITUTE(TEXT(CA7,"#,##0.00"),"-","△")&amp;"】"))</f>
        <v>【37.21】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396.32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536.16999999999996</v>
      </c>
      <c r="CL6" s="20" t="str">
        <f>IF(CL7="","",IF(CL7="-","【-】","【"&amp;SUBSTITUTE(TEXT(CL7,"#,##0.00"),"-","△")&amp;"】"))</f>
        <v>【462.49】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26.86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27.81</v>
      </c>
      <c r="CW6" s="20" t="str">
        <f>IF(CW7="","",IF(CW7="-","【-】","【"&amp;SUBSTITUTE(TEXT(CW7,"#,##0.00"),"-","△")&amp;"】"))</f>
        <v>【30.09】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67.88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78.680000000000007</v>
      </c>
      <c r="DH6" s="20" t="str">
        <f>IF(DH7="","",IF(DH7="-","【-】","【"&amp;SUBSTITUTE(TEXT(DH7,"#,##0.00"),"-","△")&amp;"】"))</f>
        <v>【80.97】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3.84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23.92</v>
      </c>
      <c r="DS6" s="20" t="str">
        <f>IF(DS7="","",IF(DS7="-","【-】","【"&amp;SUBSTITUTE(TEXT(DS7,"#,##0.00"),"-","△")&amp;"】"))</f>
        <v>【26.63】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0">
        <f t="shared" si="13"/>
        <v>0</v>
      </c>
      <c r="ED6" s="20" t="str">
        <f>IF(ED7="","",IF(ED7="-","【-】","【"&amp;SUBSTITUTE(TEXT(ED7,"#,##0.00"),"-","△")&amp;"】"))</f>
        <v>【0.00】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0">
        <f t="shared" si="14"/>
        <v>0</v>
      </c>
      <c r="EO6" s="20" t="str">
        <f>IF(EO7="","",IF(EO7="-","【-】","【"&amp;SUBSTITUTE(TEXT(EO7,"#,##0.00"),"-","△")&amp;"】"))</f>
        <v>【0.00】</v>
      </c>
    </row>
    <row r="7" spans="1:148" s="22" customFormat="1" x14ac:dyDescent="0.15">
      <c r="A7" s="14"/>
      <c r="B7" s="23">
        <v>2024</v>
      </c>
      <c r="C7" s="23">
        <v>422100</v>
      </c>
      <c r="D7" s="23">
        <v>46</v>
      </c>
      <c r="E7" s="23">
        <v>17</v>
      </c>
      <c r="F7" s="23">
        <v>6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73.2</v>
      </c>
      <c r="P7" s="24">
        <v>8.09</v>
      </c>
      <c r="Q7" s="24">
        <v>106.93</v>
      </c>
      <c r="R7" s="24">
        <v>3550</v>
      </c>
      <c r="S7" s="24">
        <v>23736</v>
      </c>
      <c r="T7" s="24">
        <v>139.41999999999999</v>
      </c>
      <c r="U7" s="24">
        <v>170.25</v>
      </c>
      <c r="V7" s="24">
        <v>1893</v>
      </c>
      <c r="W7" s="24">
        <v>0.99</v>
      </c>
      <c r="X7" s="24">
        <v>1912.12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100.2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107.11</v>
      </c>
      <c r="AI7" s="24">
        <v>104.55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108.76</v>
      </c>
      <c r="AT7" s="24">
        <v>84.87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55.89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72.13</v>
      </c>
      <c r="BE7" s="24">
        <v>71.459999999999994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0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1420.25</v>
      </c>
      <c r="BP7" s="24">
        <v>1223.19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42.43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32.700000000000003</v>
      </c>
      <c r="CA7" s="24">
        <v>37.21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396.32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536.16999999999996</v>
      </c>
      <c r="CL7" s="24">
        <v>462.49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26.86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27.81</v>
      </c>
      <c r="CW7" s="24">
        <v>30.09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67.88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78.680000000000007</v>
      </c>
      <c r="DH7" s="24">
        <v>80.97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3.84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23.92</v>
      </c>
      <c r="DS7" s="24">
        <v>26.63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</v>
      </c>
      <c r="ED7" s="24">
        <v>0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</v>
      </c>
      <c r="EO7" s="24">
        <v>0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110</v>
      </c>
      <c r="E13" t="s">
        <v>110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2026-02-20T02:37:53Z</cp:lastPrinted>
  <dcterms:created xsi:type="dcterms:W3CDTF">2025-12-23T06:26:47Z</dcterms:created>
  <dcterms:modified xsi:type="dcterms:W3CDTF">2026-02-27T02:24:49Z</dcterms:modified>
  <cp:category/>
</cp:coreProperties>
</file>