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FD756651-6C9F-41A2-942D-2149E675E426}" xr6:coauthVersionLast="47" xr6:coauthVersionMax="47" xr10:uidLastSave="{00000000-0000-0000-0000-000000000000}"/>
  <workbookProtection workbookAlgorithmName="SHA-512" workbookHashValue="D6gWArIFvPuvPzZAZgmRuqFoGU+S0os8Mm1JKGkqt0n6xo0TRi1F4owZ4Z1kRRdbyFM3aV5irZDIYWw0am0keg==" workbookSaltValue="FGUp2YHVZqQWZGJLs4WDL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E85" i="4"/>
  <c r="P10" i="4"/>
  <c r="W8" i="4"/>
  <c r="B6"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<sst xmlns="http://schemas.openxmlformats.org/spreadsheetml/2006/main" count="231" uniqueCount="118">
  <si>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</si>
  <si>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</si>
  <si>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</si>
  <si>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</si>
  <si>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</si>
  <si>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</si>
  <si>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</si>
  <si>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</si>
  <si>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</si>
  <si>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</si>
  <si>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</si>
  <si>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</si>
  <si>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</si>
  <si>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</si>
  <si>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</si>
  <si>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</si>
  <si>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</si>
  <si>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</si>
  <si>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</si>
  <si>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</si>
  <si>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</si>
  <si>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</si>
  <si>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</si>
  <si>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</si>
  <si>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</si>
  <si>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</si>
  <si>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</si>
  <si>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</si>
  <si>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</si>
  <si>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</si>
  <si>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</si>
  <si>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</si>
  <si>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</si>
  <si>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</si>
  <si>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</si>
  <si>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</si>
  <si>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</si>
  <si>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</si>
  <si>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</si>
  <si>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</si>
  <si>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</si>
  <si>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</si>
  <si>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</si>
  <si>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</si>
  <si>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</si>
  <si>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</si>
  <si>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</si>
  <si>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</si>
  <si>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</si>
  <si>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</si>
  <si>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</si>
  <si>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</si>
  <si>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</si>
  <si>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</si>
  <si>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</si>
  <si>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</si>
  <si>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</si>
  <si>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</si>
  <si>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</si>
  <si>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</si>
  <si>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</si>
  <si>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</si>
  <si>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</si>
  <si>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</si>
  <si>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</si>
  <si>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</si>
  <si>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</si>
  <si>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</si>
  <si>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</si>
  <si>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</si>
  <si>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</si>
  <si>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</si>
  <si>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</si>
  <si>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</si>
  <si>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</si>
  <si>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</si>
  <si>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</si>
  <si>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</si>
  <si>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</si>
  <si>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</si>
  <si>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</si>
  <si>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</si>
  <si>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</si>
  <si>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</si>
  <si>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</si>
  <si>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</si>
  <si>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</si>
  <si>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</si>
  <si>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</si>
  <si>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</si>
  <si>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</si>
  <si>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</si>
  <si>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</si>
  <si>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</si>
  <si>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</si>
  <si>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</si>
  <si>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</si>
  <si>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</si>
  <si>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</si>
  <si>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</si>
  <si>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</si>
  <si>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</si>
  <si>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</si>
  <si>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</si>
  <si>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</si>
  <si>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</si>
  <si>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</si>
  <si>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</si>
  <si>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</si>
  <si>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</si>
  <si>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</si>
  <si>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</si>
  <si>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</si>
  <si>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</si>
  <si>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</si>
  <si>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各指標から、現時点においては概ね良好な経営状況にあると考えているが、公共下水道事業区域においても人口減少の影響による使用料収入の減少が懸念され、また近年の物価高騰等による維持管理費の増加が見られることから、今後見込まれる施設の老朽化対策や多額の企業債償還などに対応していくため、経営の効率化に励んでいきたい。</t>
    <rPh sb="35" eb="40">
      <t>コウキョウゲスイドウ</t>
    </rPh>
    <rPh sb="40" eb="42">
      <t>ジギョウ</t>
    </rPh>
    <rPh sb="42" eb="44">
      <t>クイキ</t>
    </rPh>
    <rPh sb="49" eb="53">
      <t>ジンコウゲンショウ</t>
    </rPh>
    <rPh sb="54" eb="56">
      <t>エイキョウ</t>
    </rPh>
    <rPh sb="59" eb="62">
      <t>シヨウリョウ</t>
    </rPh>
    <rPh sb="62" eb="64">
      <t>シュウニュウ</t>
    </rPh>
    <rPh sb="65" eb="67">
      <t>ゲンショウ</t>
    </rPh>
    <rPh sb="68" eb="70">
      <t>ケネン</t>
    </rPh>
    <rPh sb="75" eb="77">
      <t>キンネン</t>
    </rPh>
    <rPh sb="78" eb="82">
      <t>ブッカコウトウ</t>
    </rPh>
    <rPh sb="82" eb="83">
      <t>トウ</t>
    </rPh>
    <rPh sb="86" eb="91">
      <t>イジカンリヒ</t>
    </rPh>
    <rPh sb="92" eb="94">
      <t>ゾウカ</t>
    </rPh>
    <rPh sb="95" eb="96">
      <t>ミ</t>
    </rPh>
    <rPh sb="147" eb="148">
      <t>ハゲ</t>
    </rPh>
    <phoneticPr fontId="4"/>
  </si>
  <si>
    <t>①経常収支比率
　100％を超えており、健全経営を行えている。
②累積欠損金比率
　0％となっている。
③流動比率
　前年度よりも高い値となっており、十分な支払い能力を備えている。
④企業債残高対事業規模比率
　前年度よりも低い値となっており、類似団体の平均も下回っている。今後も借入額が大きくならないよう計画的に事業を進め、企業債残高の縮減に努めていく。
⑤経費回収率、⑥汚水処理原価
　汚水処理原価は前年度とほぼ同じ値となっており、経費回収率も良好な数値を示している。引き続き接続戸数の増や大口使用者からの使用料収入などにより、安定した値を示すと考えられる。
⑦施設利用率、⑧水洗化率
　水洗化率は前年度よりも増加しているが、施設利用率は前年度よりも値が減少している。供用開始済み区域における早期の接続を促進して、水洗化率の向上に努め、施設の有効活用を図りたい。</t>
    <rPh sb="13" eb="14">
      <t>コ</t>
    </rPh>
    <rPh sb="19" eb="23">
      <t>ケンゼンケイエイ</t>
    </rPh>
    <rPh sb="24" eb="25">
      <t>オコナ</t>
    </rPh>
    <rPh sb="37" eb="39">
      <t>ヒリツ</t>
    </rPh>
    <rPh sb="53" eb="57">
      <t>リュウドウヒリツ</t>
    </rPh>
    <rPh sb="59" eb="62">
      <t>ゼンネンド</t>
    </rPh>
    <rPh sb="65" eb="66">
      <t>タカ</t>
    </rPh>
    <rPh sb="67" eb="68">
      <t>アタイ</t>
    </rPh>
    <rPh sb="75" eb="77">
      <t>ジュウブン</t>
    </rPh>
    <rPh sb="78" eb="80">
      <t>シハラ</t>
    </rPh>
    <rPh sb="81" eb="83">
      <t>ノウリョク</t>
    </rPh>
    <rPh sb="84" eb="85">
      <t>ソナ</t>
    </rPh>
    <rPh sb="106" eb="109">
      <t>ゼンネンド</t>
    </rPh>
    <rPh sb="112" eb="113">
      <t>ヒク</t>
    </rPh>
    <rPh sb="114" eb="115">
      <t>アタイ</t>
    </rPh>
    <rPh sb="187" eb="191">
      <t>オスイショリ</t>
    </rPh>
    <rPh sb="191" eb="193">
      <t>ゲンカ</t>
    </rPh>
    <rPh sb="195" eb="201">
      <t>オスイショリゲンカ</t>
    </rPh>
    <rPh sb="202" eb="205">
      <t>ゼンネンド</t>
    </rPh>
    <rPh sb="208" eb="209">
      <t>オナ</t>
    </rPh>
    <rPh sb="210" eb="211">
      <t>アタイ</t>
    </rPh>
    <rPh sb="218" eb="220">
      <t>ケイヒ</t>
    </rPh>
    <rPh sb="220" eb="223">
      <t>カイシュウリツ</t>
    </rPh>
    <rPh sb="236" eb="237">
      <t>ヒ</t>
    </rPh>
    <rPh sb="238" eb="239">
      <t>ツヅ</t>
    </rPh>
    <rPh sb="290" eb="294">
      <t>スイセンカリツ</t>
    </rPh>
    <rPh sb="296" eb="300">
      <t>スイセンカリツ</t>
    </rPh>
    <rPh sb="301" eb="304">
      <t>ゼンネンド</t>
    </rPh>
    <rPh sb="307" eb="309">
      <t>ゾウカ</t>
    </rPh>
    <rPh sb="315" eb="317">
      <t>シセツ</t>
    </rPh>
    <rPh sb="317" eb="320">
      <t>リヨウリツ</t>
    </rPh>
    <rPh sb="329" eb="331">
      <t>ゲンショウ</t>
    </rPh>
    <rPh sb="340" eb="341">
      <t>ズ</t>
    </rPh>
    <rPh sb="342" eb="344">
      <t>クイキ</t>
    </rPh>
    <rPh sb="367" eb="368">
      <t>ツト</t>
    </rPh>
    <rPh sb="370" eb="372">
      <t>シセツ</t>
    </rPh>
    <rPh sb="373" eb="375">
      <t>ユウコウ</t>
    </rPh>
    <rPh sb="375" eb="377">
      <t>カツヨウ</t>
    </rPh>
    <rPh sb="378" eb="379">
      <t>ハカ</t>
    </rPh>
    <phoneticPr fontId="4"/>
  </si>
  <si>
    <t>①有形固定資産減価償却率、②管渠老朽化率、
③管渠改善率
　公共下水道の供用開始は西諫早ニュータウンの昭和48年度が最初であるが、市全体を対象とした供用開始は平成6年度からであるため、管路については老朽化に至っていない。
　処理場内の設備については、ストックマネジメント等に基づき計画的に更新を進めていくこととしている。</t>
    <rPh sb="1" eb="3">
      <t>ユウケイ</t>
    </rPh>
    <rPh sb="3" eb="7">
      <t>コテイシサン</t>
    </rPh>
    <rPh sb="7" eb="11">
      <t>ゲンカショウキャク</t>
    </rPh>
    <rPh sb="11" eb="12">
      <t>リツ</t>
    </rPh>
    <rPh sb="14" eb="16">
      <t>カンキョ</t>
    </rPh>
    <rPh sb="16" eb="19">
      <t>ロウキュウカ</t>
    </rPh>
    <rPh sb="19" eb="20">
      <t>リツ</t>
    </rPh>
    <rPh sb="23" eb="25">
      <t>カンキョ</t>
    </rPh>
    <rPh sb="25" eb="28">
      <t>カイゼンリツ</t>
    </rPh>
    <rPh sb="140" eb="143">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</si>
</sst>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40-41EE-A180-01B1E5E96C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5740-41EE-A180-01B1E5E96C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52.25</c:v>
                </c:pt>
                <c:pt idx="1">
                  <c:v>52.8</c:v>
                </c:pt>
                <c:pt idx="2">
                  <c:v>54.57</c:v>
                </c:pt>
                <c:pt idx="3">
                  <c:v>54.66</c:v>
                </c:pt>
                <c:pt idx="4">
                  <c:v>52.82</c:v>
                </c:pt>
              </c:numCache>
            </c:numRef>
          </c:val>
          <c:extLst>
            <c:ext xmlns:c16="http://schemas.microsoft.com/office/drawing/2014/chart" uri="{C3380CC4-5D6E-409C-BE32-E72D297353CC}">
              <c16:uniqueId val="{00000000-8013-42DD-B859-562D0377D4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8013-42DD-B859-562D0377D4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86.03</c:v>
                </c:pt>
                <c:pt idx="1">
                  <c:v>87.2</c:v>
                </c:pt>
                <c:pt idx="2">
                  <c:v>87.35</c:v>
                </c:pt>
                <c:pt idx="3">
                  <c:v>87.82</c:v>
                </c:pt>
                <c:pt idx="4">
                  <c:v>88.86</c:v>
                </c:pt>
              </c:numCache>
            </c:numRef>
          </c:val>
          <c:extLst>
            <c:ext xmlns:c16="http://schemas.microsoft.com/office/drawing/2014/chart" uri="{C3380CC4-5D6E-409C-BE32-E72D297353CC}">
              <c16:uniqueId val="{00000000-0687-4A64-A1A8-2E7EDF90C6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0687-4A64-A1A8-2E7EDF90C6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124.97</c:v>
                </c:pt>
                <c:pt idx="1">
                  <c:v>130.66</c:v>
                </c:pt>
                <c:pt idx="2">
                  <c:v>128.88999999999999</c:v>
                </c:pt>
                <c:pt idx="3">
                  <c:v>131.19</c:v>
                </c:pt>
                <c:pt idx="4">
                  <c:v>131.86000000000001</c:v>
                </c:pt>
              </c:numCache>
            </c:numRef>
          </c:val>
          <c:extLst>
            <c:ext xmlns:c16="http://schemas.microsoft.com/office/drawing/2014/chart" uri="{C3380CC4-5D6E-409C-BE32-E72D297353CC}">
              <c16:uniqueId val="{00000000-C162-47F7-91DB-8164B222CE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C162-47F7-91DB-8164B222CE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24.43</c:v>
                </c:pt>
                <c:pt idx="1">
                  <c:v>26.52</c:v>
                </c:pt>
                <c:pt idx="2">
                  <c:v>28.87</c:v>
                </c:pt>
                <c:pt idx="3">
                  <c:v>29.9</c:v>
                </c:pt>
                <c:pt idx="4">
                  <c:v>31.16</c:v>
                </c:pt>
              </c:numCache>
            </c:numRef>
          </c:val>
          <c:extLst>
            <c:ext xmlns:c16="http://schemas.microsoft.com/office/drawing/2014/chart" uri="{C3380CC4-5D6E-409C-BE32-E72D297353CC}">
              <c16:uniqueId val="{00000000-9317-43D1-8348-0F4CC584293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317-43D1-8348-0F4CC584293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74-4A1D-AD00-02C82D070E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7274-4A1D-AD00-02C82D070E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35-4734-A040-1C26D8FA7EA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4635-4734-A040-1C26D8FA7EA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210.52</c:v>
                </c:pt>
                <c:pt idx="1">
                  <c:v>227.52</c:v>
                </c:pt>
                <c:pt idx="2">
                  <c:v>244.83</c:v>
                </c:pt>
                <c:pt idx="3">
                  <c:v>253.81</c:v>
                </c:pt>
                <c:pt idx="4">
                  <c:v>302.08999999999997</c:v>
                </c:pt>
              </c:numCache>
            </c:numRef>
          </c:val>
          <c:extLst>
            <c:ext xmlns:c16="http://schemas.microsoft.com/office/drawing/2014/chart" uri="{C3380CC4-5D6E-409C-BE32-E72D297353CC}">
              <c16:uniqueId val="{00000000-B1F2-426A-92E8-C6646A62BD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B1F2-426A-92E8-C6646A62BD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802.49</c:v>
                </c:pt>
                <c:pt idx="1">
                  <c:v>723.35</c:v>
                </c:pt>
                <c:pt idx="2">
                  <c:v>680.69</c:v>
                </c:pt>
                <c:pt idx="3">
                  <c:v>641.37</c:v>
                </c:pt>
                <c:pt idx="4">
                  <c:v>623.79999999999995</c:v>
                </c:pt>
              </c:numCache>
            </c:numRef>
          </c:val>
          <c:extLst>
            <c:ext xmlns:c16="http://schemas.microsoft.com/office/drawing/2014/chart" uri="{C3380CC4-5D6E-409C-BE32-E72D297353CC}">
              <c16:uniqueId val="{00000000-7728-45E0-85F3-62F13DFEDA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7728-45E0-85F3-62F13DFEDA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142.57</c:v>
                </c:pt>
                <c:pt idx="1">
                  <c:v>151.93</c:v>
                </c:pt>
                <c:pt idx="2">
                  <c:v>148.47999999999999</c:v>
                </c:pt>
                <c:pt idx="3">
                  <c:v>150.32</c:v>
                </c:pt>
                <c:pt idx="4">
                  <c:v>151.52000000000001</c:v>
                </c:pt>
              </c:numCache>
            </c:numRef>
          </c:val>
          <c:extLst>
            <c:ext xmlns:c16="http://schemas.microsoft.com/office/drawing/2014/chart" uri="{C3380CC4-5D6E-409C-BE32-E72D297353CC}">
              <c16:uniqueId val="{00000000-CD38-42B2-B840-4AA0A99A698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CD38-42B2-B840-4AA0A99A698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124.1</c:v>
                </c:pt>
                <c:pt idx="1">
                  <c:v>115.25</c:v>
                </c:pt>
                <c:pt idx="2">
                  <c:v>118</c:v>
                </c:pt>
                <c:pt idx="3">
                  <c:v>115.57</c:v>
                </c:pt>
                <c:pt idx="4">
                  <c:v>115.51</c:v>
                </c:pt>
              </c:numCache>
            </c:numRef>
          </c:val>
          <c:extLst>
            <c:ext xmlns:c16="http://schemas.microsoft.com/office/drawing/2014/chart" uri="{C3380CC4-5D6E-409C-BE32-E72D297353CC}">
              <c16:uniqueId val="{00000000-5BC7-477D-B9D0-63E85C7513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5BC7-477D-B9D0-63E85C7513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諫早市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自治体職員</v>
      </c>
      <c r="AE8" s="40"/>
      <c r="AF8" s="40"/>
      <c r="AG8" s="40"/>
      <c r="AH8" s="40"/>
      <c r="AI8" s="40"/>
      <c r="AJ8" s="40"/>
      <c r="AK8" s="3"/>
      <c r="AL8" s="41">
        <f>データ!S6</f>
        <v>133479</v>
      </c>
      <c r="AM8" s="41"/>
      <c r="AN8" s="41"/>
      <c r="AO8" s="41"/>
      <c r="AP8" s="41"/>
      <c r="AQ8" s="41"/>
      <c r="AR8" s="41"/>
      <c r="AS8" s="41"/>
      <c r="AT8" s="34">
        <f>データ!T6</f>
        <v>341.79</v>
      </c>
      <c r="AU8" s="34"/>
      <c r="AV8" s="34"/>
      <c r="AW8" s="34"/>
      <c r="AX8" s="34"/>
      <c r="AY8" s="34"/>
      <c r="AZ8" s="34"/>
      <c r="BA8" s="34"/>
      <c r="BB8" s="34">
        <f>データ!U6</f>
        <v>390.53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66.87</v>
      </c>
      <c r="J10" s="34"/>
      <c r="K10" s="34"/>
      <c r="L10" s="34"/>
      <c r="M10" s="34"/>
      <c r="N10" s="34"/>
      <c r="O10" s="34"/>
      <c r="P10" s="34">
        <f>データ!P6</f>
        <v>59.62</v>
      </c>
      <c r="Q10" s="34"/>
      <c r="R10" s="34"/>
      <c r="S10" s="34"/>
      <c r="T10" s="34"/>
      <c r="U10" s="34"/>
      <c r="V10" s="34"/>
      <c r="W10" s="34">
        <f>データ!Q6</f>
        <v>97.2</v>
      </c>
      <c r="X10" s="34"/>
      <c r="Y10" s="34"/>
      <c r="Z10" s="34"/>
      <c r="AA10" s="34"/>
      <c r="AB10" s="34"/>
      <c r="AC10" s="34"/>
      <c r="AD10" s="41">
        <f>データ!R6</f>
        <v>3320</v>
      </c>
      <c r="AE10" s="41"/>
      <c r="AF10" s="41"/>
      <c r="AG10" s="41"/>
      <c r="AH10" s="41"/>
      <c r="AI10" s="41"/>
      <c r="AJ10" s="41"/>
      <c r="AK10" s="2"/>
      <c r="AL10" s="41">
        <f>データ!V6</f>
        <v>79317</v>
      </c>
      <c r="AM10" s="41"/>
      <c r="AN10" s="41"/>
      <c r="AO10" s="41"/>
      <c r="AP10" s="41"/>
      <c r="AQ10" s="41"/>
      <c r="AR10" s="41"/>
      <c r="AS10" s="41"/>
      <c r="AT10" s="34">
        <f>データ!W6</f>
        <v>18.399999999999999</v>
      </c>
      <c r="AU10" s="34"/>
      <c r="AV10" s="34"/>
      <c r="AW10" s="34"/>
      <c r="AX10" s="34"/>
      <c r="AY10" s="34"/>
      <c r="AZ10" s="34"/>
      <c r="BA10" s="34"/>
      <c r="BB10" s="34">
        <f>データ!X6</f>
        <v>4310.71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117</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8U/SqaBgkiCUqs2rUcienbgh9eKla5JjC88wuWAnYJpUHCr1UH/8JXKiOVnlZ0JYJAj1yOKX0+bdc8qPyhaA==" saltValue="sIKQpkI7bJX/hoKJ7xfGV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422045</v>
      </c>
      <c r="D6" s="19">
        <f t="shared" si="3"/>
        <v>46</v>
      </c>
      <c r="E6" s="19">
        <f t="shared" si="3"/>
        <v>17</v>
      </c>
      <c r="F6" s="19">
        <f t="shared" si="3"/>
        <v>1</v>
      </c>
      <c r="G6" s="19">
        <f t="shared" si="3"/>
        <v>0</v>
      </c>
      <c r="H6" s="19" t="str">
        <f t="shared" si="3"/>
        <v>長崎県　諫早市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66.87</v>
      </c>
      <c r="P6" s="20">
        <f t="shared" si="3"/>
        <v>59.62</v>
      </c>
      <c r="Q6" s="20">
        <f t="shared" si="3"/>
        <v>97.2</v>
      </c>
      <c r="R6" s="20">
        <f t="shared" si="3"/>
        <v>3320</v>
      </c>
      <c r="S6" s="20">
        <f t="shared" si="3"/>
        <v>133479</v>
      </c>
      <c r="T6" s="20">
        <f t="shared" si="3"/>
        <v>341.79</v>
      </c>
      <c r="U6" s="20">
        <f t="shared" si="3"/>
        <v>390.53</v>
      </c>
      <c r="V6" s="20">
        <f t="shared" si="3"/>
        <v>79317</v>
      </c>
      <c r="W6" s="20">
        <f t="shared" si="3"/>
        <v>18.399999999999999</v>
      </c>
      <c r="X6" s="20">
        <f t="shared" si="3"/>
        <v>4310.71</v>
      </c>
      <c r="Y6" s="21">
        <f>IF(Y7="",NA(),Y7)</f>
        <v>124.97</v>
      </c>
      <c r="Z6" s="21">
        <f t="shared" ref="Z6:AH6" si="4">IF(Z7="",NA(),Z7)</f>
        <v>130.66</v>
      </c>
      <c r="AA6" s="21">
        <f t="shared" si="4"/>
        <v>128.88999999999999</v>
      </c>
      <c r="AB6" s="21">
        <f t="shared" si="4"/>
        <v>131.19</v>
      </c>
      <c r="AC6" s="21">
        <f t="shared" si="4"/>
        <v>131.86000000000001</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210.52</v>
      </c>
      <c r="AV6" s="21">
        <f t="shared" ref="AV6:BD6" si="6">IF(AV7="",NA(),AV7)</f>
        <v>227.52</v>
      </c>
      <c r="AW6" s="21">
        <f t="shared" si="6"/>
        <v>244.83</v>
      </c>
      <c r="AX6" s="21">
        <f t="shared" si="6"/>
        <v>253.81</v>
      </c>
      <c r="AY6" s="21">
        <f t="shared" si="6"/>
        <v>302.08999999999997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802.49</v>
      </c>
      <c r="BG6" s="21">
        <f t="shared" ref="BG6:BO6" si="7">IF(BG7="",NA(),BG7)</f>
        <v>723.35</v>
      </c>
      <c r="BH6" s="21">
        <f t="shared" si="7"/>
        <v>680.69</v>
      </c>
      <c r="BI6" s="21">
        <f t="shared" si="7"/>
        <v>641.37</v>
      </c>
      <c r="BJ6" s="21">
        <f t="shared" si="7"/>
        <v>623.79999999999995</v>
      </c>
      <c r="BK6" s="21">
        <f t="shared" si="7"/>
        <v>857.88</v>
      </c>
      <c r="BL6" s="21">
        <f t="shared" si="7"/>
        <v>825.1</v>
      </c>
      <c r="BM6" s="21">
        <f t="shared" si="7"/>
        <v>789.87</v>
      </c>
      <c r="BN6" s="21">
        <f t="shared" si="7"/>
        <v>749.43</v>
      </c>
      <c r="BO6" s="21">
        <f t="shared" si="7"/>
        <v>698.04</v>
      </c>
      <c r="BP6" s="20" t="str">
        <f>IF(BP7="","",IF(BP7="-","【-】","【"&amp;SUBSTITUTE(TEXT(BP7,"#,##0.00"),"-","△")&amp;"】"))</f>
        <v>【602.56】</v>
      </c>
      <c r="BQ6" s="21">
        <f>IF(BQ7="",NA(),BQ7)</f>
        <v>142.57</v>
      </c>
      <c r="BR6" s="21">
        <f t="shared" ref="BR6:BZ6" si="8">IF(BR7="",NA(),BR7)</f>
        <v>151.93</v>
      </c>
      <c r="BS6" s="21">
        <f t="shared" si="8"/>
        <v>148.47999999999999</v>
      </c>
      <c r="BT6" s="21">
        <f t="shared" si="8"/>
        <v>150.32</v>
      </c>
      <c r="BU6" s="21">
        <f t="shared" si="8"/>
        <v>151.52000000000001</v>
      </c>
      <c r="BV6" s="21">
        <f t="shared" si="8"/>
        <v>94.97</v>
      </c>
      <c r="BW6" s="21">
        <f t="shared" si="8"/>
        <v>97.07</v>
      </c>
      <c r="BX6" s="21">
        <f t="shared" si="8"/>
        <v>98.06</v>
      </c>
      <c r="BY6" s="21">
        <f t="shared" si="8"/>
        <v>98.46</v>
      </c>
      <c r="BZ6" s="21">
        <f t="shared" si="8"/>
        <v>97.98</v>
      </c>
      <c r="CA6" s="20" t="str">
        <f>IF(CA7="","",IF(CA7="-","【-】","【"&amp;SUBSTITUTE(TEXT(CA7,"#,##0.00"),"-","△")&amp;"】"))</f>
        <v>【97.94】</v>
      </c>
      <c r="CB6" s="21">
        <f>IF(CB7="",NA(),CB7)</f>
        <v>124.1</v>
      </c>
      <c r="CC6" s="21">
        <f t="shared" ref="CC6:CK6" si="9">IF(CC7="",NA(),CC7)</f>
        <v>115.25</v>
      </c>
      <c r="CD6" s="21">
        <f t="shared" si="9"/>
        <v>118</v>
      </c>
      <c r="CE6" s="21">
        <f t="shared" si="9"/>
        <v>115.57</v>
      </c>
      <c r="CF6" s="21">
        <f t="shared" si="9"/>
        <v>115.51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52.25</v>
      </c>
      <c r="CN6" s="21">
        <f t="shared" ref="CN6:CV6" si="10">IF(CN7="",NA(),CN7)</f>
        <v>52.8</v>
      </c>
      <c r="CO6" s="21">
        <f t="shared" si="10"/>
        <v>54.57</v>
      </c>
      <c r="CP6" s="21">
        <f t="shared" si="10"/>
        <v>54.66</v>
      </c>
      <c r="CQ6" s="21">
        <f t="shared" si="10"/>
        <v>52.82</v>
      </c>
      <c r="CR6" s="21">
        <f t="shared" si="10"/>
        <v>65.28</v>
      </c>
      <c r="CS6" s="21">
        <f t="shared" si="10"/>
        <v>64.92</v>
      </c>
      <c r="CT6" s="21">
        <f t="shared" si="10"/>
        <v>64.14</v>
      </c>
      <c r="CU6" s="21">
        <f t="shared" si="10"/>
        <v>63.71</v>
      </c>
      <c r="CV6" s="21">
        <f t="shared" si="10"/>
        <v>64.95</v>
      </c>
      <c r="CW6" s="20" t="str">
        <f>IF(CW7="","",IF(CW7="-","【-】","【"&amp;SUBSTITUTE(TEXT(CW7,"#,##0.00"),"-","△")&amp;"】"))</f>
        <v>【60.13】</v>
      </c>
      <c r="CX6" s="21">
        <f>IF(CX7="",NA(),CX7)</f>
        <v>86.03</v>
      </c>
      <c r="CY6" s="21">
        <f t="shared" ref="CY6:DG6" si="11">IF(CY7="",NA(),CY7)</f>
        <v>87.2</v>
      </c>
      <c r="CZ6" s="21">
        <f t="shared" si="11"/>
        <v>87.35</v>
      </c>
      <c r="DA6" s="21">
        <f t="shared" si="11"/>
        <v>87.82</v>
      </c>
      <c r="DB6" s="21">
        <f t="shared" si="11"/>
        <v>88.86</v>
      </c>
      <c r="DC6" s="21">
        <f t="shared" si="11"/>
        <v>92.72</v>
      </c>
      <c r="DD6" s="21">
        <f t="shared" si="11"/>
        <v>92.88</v>
      </c>
      <c r="DE6" s="21">
        <f t="shared" si="11"/>
        <v>92.9</v>
      </c>
      <c r="DF6" s="21">
        <f t="shared" si="11"/>
        <v>92.89</v>
      </c>
      <c r="DG6" s="21">
        <f t="shared" si="11"/>
        <v>93.08</v>
      </c>
      <c r="DH6" s="20" t="str">
        <f>IF(DH7="","",IF(DH7="-","【-】","【"&amp;SUBSTITUTE(TEXT(DH7,"#,##0.00"),"-","△")&amp;"】"))</f>
        <v>【96.00】</v>
      </c>
      <c r="DI6" s="21">
        <f>IF(DI7="",NA(),DI7)</f>
        <v>24.43</v>
      </c>
      <c r="DJ6" s="21">
        <f t="shared" ref="DJ6:DR6" si="12">IF(DJ7="",NA(),DJ7)</f>
        <v>26.52</v>
      </c>
      <c r="DK6" s="21">
        <f t="shared" si="12"/>
        <v>28.87</v>
      </c>
      <c r="DL6" s="21">
        <f t="shared" si="12"/>
        <v>29.9</v>
      </c>
      <c r="DM6" s="21">
        <f t="shared" si="12"/>
        <v>31.16</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422045</v>
      </c>
      <c r="D7" s="23">
        <v>46</v>
      </c>
      <c r="E7" s="23">
        <v>17</v>
      </c>
      <c r="F7" s="23">
        <v>1</v>
      </c>
      <c r="G7" s="23">
        <v>0</v>
      </c>
      <c r="H7" s="23" t="s">
        <v>96</v>
      </c>
      <c r="I7" s="23" t="s">
        <v>97</v>
      </c>
      <c r="J7" s="23" t="s">
        <v>98</v>
      </c>
      <c r="K7" s="23" t="s">
        <v>99</v>
      </c>
      <c r="L7" s="23" t="s">
        <v>100</v>
      </c>
      <c r="M7" s="23" t="s">
        <v>101</v>
      </c>
      <c r="N7" s="24" t="s">
        <v>102</v>
      </c>
      <c r="O7" s="24">
        <v>66.87</v>
      </c>
      <c r="P7" s="24">
        <v>59.62</v>
      </c>
      <c r="Q7" s="24">
        <v>97.2</v>
      </c>
      <c r="R7" s="24">
        <v>3320</v>
      </c>
      <c r="S7" s="24">
        <v>133479</v>
      </c>
      <c r="T7" s="24">
        <v>341.79</v>
      </c>
      <c r="U7" s="24">
        <v>390.53</v>
      </c>
      <c r="V7" s="24">
        <v>79317</v>
      </c>
      <c r="W7" s="24">
        <v>18.399999999999999</v>
      </c>
      <c r="X7" s="24">
        <v>4310.71</v>
      </c>
      <c r="Y7" s="24">
        <v>124.97</v>
      </c>
      <c r="Z7" s="24">
        <v>130.66</v>
      </c>
      <c r="AA7" s="24">
        <v>128.88999999999999</v>
      </c>
      <c r="AB7" s="24">
        <v>131.19</v>
      </c>
      <c r="AC7" s="24">
        <v>131.86000000000001</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210.52</v>
      </c>
      <c r="AV7" s="24">
        <v>227.52</v>
      </c>
      <c r="AW7" s="24">
        <v>244.83</v>
      </c>
      <c r="AX7" s="24">
        <v>253.81</v>
      </c>
      <c r="AY7" s="24">
        <v>302.08999999999997</v>
      </c>
      <c r="AZ7" s="24">
        <v>67.930000000000007</v>
      </c>
      <c r="BA7" s="24">
        <v>68.53</v>
      </c>
      <c r="BB7" s="24">
        <v>69.180000000000007</v>
      </c>
      <c r="BC7" s="24">
        <v>76.319999999999993</v>
      </c>
      <c r="BD7" s="24">
        <v>80.33</v>
      </c>
      <c r="BE7" s="24">
        <v>82.75</v>
      </c>
      <c r="BF7" s="24">
        <v>802.49</v>
      </c>
      <c r="BG7" s="24">
        <v>723.35</v>
      </c>
      <c r="BH7" s="24">
        <v>680.69</v>
      </c>
      <c r="BI7" s="24">
        <v>641.37</v>
      </c>
      <c r="BJ7" s="24">
        <v>623.79999999999995</v>
      </c>
      <c r="BK7" s="24">
        <v>857.88</v>
      </c>
      <c r="BL7" s="24">
        <v>825.1</v>
      </c>
      <c r="BM7" s="24">
        <v>789.87</v>
      </c>
      <c r="BN7" s="24">
        <v>749.43</v>
      </c>
      <c r="BO7" s="24">
        <v>698.04</v>
      </c>
      <c r="BP7" s="24">
        <v>602.55999999999995</v>
      </c>
      <c r="BQ7" s="24">
        <v>142.57</v>
      </c>
      <c r="BR7" s="24">
        <v>151.93</v>
      </c>
      <c r="BS7" s="24">
        <v>148.47999999999999</v>
      </c>
      <c r="BT7" s="24">
        <v>150.32</v>
      </c>
      <c r="BU7" s="24">
        <v>151.52000000000001</v>
      </c>
      <c r="BV7" s="24">
        <v>94.97</v>
      </c>
      <c r="BW7" s="24">
        <v>97.07</v>
      </c>
      <c r="BX7" s="24">
        <v>98.06</v>
      </c>
      <c r="BY7" s="24">
        <v>98.46</v>
      </c>
      <c r="BZ7" s="24">
        <v>97.98</v>
      </c>
      <c r="CA7" s="24">
        <v>97.94</v>
      </c>
      <c r="CB7" s="24">
        <v>124.1</v>
      </c>
      <c r="CC7" s="24">
        <v>115.25</v>
      </c>
      <c r="CD7" s="24">
        <v>118</v>
      </c>
      <c r="CE7" s="24">
        <v>115.57</v>
      </c>
      <c r="CF7" s="24">
        <v>115.51</v>
      </c>
      <c r="CG7" s="24">
        <v>159.49</v>
      </c>
      <c r="CH7" s="24">
        <v>157.81</v>
      </c>
      <c r="CI7" s="24">
        <v>157.37</v>
      </c>
      <c r="CJ7" s="24">
        <v>157.44999999999999</v>
      </c>
      <c r="CK7" s="24">
        <v>159.75</v>
      </c>
      <c r="CL7" s="24">
        <v>140.97999999999999</v>
      </c>
      <c r="CM7" s="24">
        <v>52.25</v>
      </c>
      <c r="CN7" s="24">
        <v>52.8</v>
      </c>
      <c r="CO7" s="24">
        <v>54.57</v>
      </c>
      <c r="CP7" s="24">
        <v>54.66</v>
      </c>
      <c r="CQ7" s="24">
        <v>52.82</v>
      </c>
      <c r="CR7" s="24">
        <v>65.28</v>
      </c>
      <c r="CS7" s="24">
        <v>64.92</v>
      </c>
      <c r="CT7" s="24">
        <v>64.14</v>
      </c>
      <c r="CU7" s="24">
        <v>63.71</v>
      </c>
      <c r="CV7" s="24">
        <v>64.95</v>
      </c>
      <c r="CW7" s="24">
        <v>60.13</v>
      </c>
      <c r="CX7" s="24">
        <v>86.03</v>
      </c>
      <c r="CY7" s="24">
        <v>87.2</v>
      </c>
      <c r="CZ7" s="24">
        <v>87.35</v>
      </c>
      <c r="DA7" s="24">
        <v>87.82</v>
      </c>
      <c r="DB7" s="24">
        <v>88.86</v>
      </c>
      <c r="DC7" s="24">
        <v>92.72</v>
      </c>
      <c r="DD7" s="24">
        <v>92.88</v>
      </c>
      <c r="DE7" s="24">
        <v>92.9</v>
      </c>
      <c r="DF7" s="24">
        <v>92.89</v>
      </c>
      <c r="DG7" s="24">
        <v>93.08</v>
      </c>
      <c r="DH7" s="24">
        <v>96</v>
      </c>
      <c r="DI7" s="24">
        <v>24.43</v>
      </c>
      <c r="DJ7" s="24">
        <v>26.52</v>
      </c>
      <c r="DK7" s="24">
        <v>28.87</v>
      </c>
      <c r="DL7" s="24">
        <v>29.9</v>
      </c>
      <c r="DM7" s="24">
        <v>31.16</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2025-12-23T06:05:58Z</dcterms:created>
  <dcterms:modified xsi:type="dcterms:W3CDTF">2026-02-27T02:24:42Z</dcterms:modified>
  <cp:category/>
</cp:coreProperties>
</file>