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9EB3DD26-6E82-496C-8AC6-FA932D667516}" xr6:coauthVersionLast="47" xr6:coauthVersionMax="47" xr10:uidLastSave="{00000000-0000-0000-0000-000000000000}"/>
  <workbookProtection workbookAlgorithmName="SHA-512" workbookHashValue="6viQ65jCyle9wEQW1w/qbPPkGppcrtN8aNCab+ZFT38WbfceX69/Sxeu0g4qEGNL/0HEqFnPS4mC30AEaLVC4w==" workbookSaltValue="H0hkY1VcUcl1MEq4NtXUm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P10" i="4"/>
  <c r="AT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<sst xmlns="http://schemas.openxmlformats.org/spreadsheetml/2006/main" count="231" uniqueCount="116">
  <si>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</si>
  <si>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</si>
  <si>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</si>
  <si>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</si>
  <si>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</si>
  <si>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</si>
  <si>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</si>
  <si>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</si>
  <si>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</si>
  <si>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</si>
  <si>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</si>
  <si>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</si>
  <si>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</si>
  <si>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</si>
  <si>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</si>
  <si>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</si>
  <si>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</si>
  <si>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</si>
  <si>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</si>
  <si>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</si>
  <si>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</si>
  <si>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</si>
  <si>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</si>
  <si>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</si>
  <si>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</si>
  <si>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</si>
  <si>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</si>
  <si>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</si>
  <si>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</si>
  <si>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</si>
  <si>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</si>
  <si>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</si>
  <si>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</si>
  <si>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</si>
  <si>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</si>
  <si>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</si>
  <si>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</si>
  <si>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</si>
  <si>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</si>
  <si>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</si>
  <si>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</si>
  <si>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</si>
  <si>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</si>
  <si>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</si>
  <si>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</si>
  <si>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</si>
  <si>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</si>
  <si>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</si>
  <si>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</si>
  <si>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</si>
  <si>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</si>
  <si>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</si>
  <si>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</si>
  <si>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</si>
  <si>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</si>
  <si>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</si>
  <si>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</si>
  <si>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</si>
  <si>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</si>
  <si>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</si>
  <si>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</si>
  <si>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</si>
  <si>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</si>
  <si>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</si>
  <si>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</si>
  <si>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</si>
  <si>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</si>
  <si>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</si>
  <si>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</si>
  <si>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</si>
  <si>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</si>
  <si>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</si>
  <si>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</si>
  <si>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</si>
  <si>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</si>
  <si>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</si>
  <si>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</si>
  <si>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</si>
  <si>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</si>
  <si>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</si>
  <si>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</si>
  <si>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</si>
  <si>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</si>
  <si>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</si>
  <si>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</si>
  <si>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</si>
  <si>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</si>
  <si>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</si>
  <si>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</si>
  <si>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</si>
  <si>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</si>
  <si>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</si>
  <si>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</si>
  <si>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</si>
  <si>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</si>
  <si>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</si>
  <si>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</si>
  <si>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</si>
  <si>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</si>
  <si>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</si>
  <si>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</si>
  <si>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</si>
  <si>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</si>
  <si>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</si>
  <si>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</si>
  <si>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</si>
  <si>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</si>
  <si>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</si>
  <si>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</si>
  <si>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</si>
  <si>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</si>
  <si>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</si>
  <si>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</si>
  <si>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１．経営の健全性及び効率性については、使用料収入が減少していく中、経常費用の抑制、施設のダウンサイジングやスペックの適正化の推進、より経済的な工法や新技術の導入等によるコスト縮減に努めるとともに、官民連携・広域連携、アセットマネジメントを活用した更新計画に基づく長期財政計画の精度向上により、経営の効率化・投資の合理化を図り、持続可能で安定した経営基盤を創る必要がある。
　２．老朽化の状況については、高度成長期に拡張を進めてきた施設の更新需要が増大していくため、収支の均衡を確保したうえで、ストックマネジメント計画に基づき適切な更新を実施し、持続可能で強靭な施設基盤を創る必要がある。</t>
    <rPh sb="129" eb="130">
      <t>モト</t>
    </rPh>
    <phoneticPr fontId="4"/>
  </si>
  <si>
    <t>　「①有形固定資産減価償却率」は、供用開始から一定期間が経過し、施設の老朽化が進んでいるため、類似団体平均値を上回っている。
　「②管渠老朽化率」は、施設の更新計画に基づき、計画的かつ効率的に実施しているものの、老朽化が進み法定耐用年数を経過した管渠が増加したため、前年度より上昇している。
　「③管渠改善率」は、近年、「処理場の統廃合」や「市中心部のまちづくり」に関連した、管路の新規布設工事等を優先的に実施していることから、類似団体平均値を下回っている。管路老朽化率は今後も上昇していくことが見込まれることから、管更生工事についても積極的に推進していく必要がある。</t>
    <rPh sb="55" eb="57">
      <t>ウワマワ</t>
    </rPh>
    <rPh sb="157" eb="159">
      <t>キンネン</t>
    </rPh>
    <rPh sb="161" eb="164">
      <t>ショリジョウ</t>
    </rPh>
    <rPh sb="165" eb="168">
      <t>トウハイゴウ</t>
    </rPh>
    <rPh sb="171" eb="172">
      <t>シ</t>
    </rPh>
    <rPh sb="172" eb="175">
      <t>チュウシンブ</t>
    </rPh>
    <rPh sb="183" eb="185">
      <t>カンレン</t>
    </rPh>
    <rPh sb="188" eb="190">
      <t>カンロ</t>
    </rPh>
    <rPh sb="191" eb="193">
      <t>シンキ</t>
    </rPh>
    <rPh sb="193" eb="195">
      <t>フセツ</t>
    </rPh>
    <rPh sb="195" eb="197">
      <t>コウジ</t>
    </rPh>
    <rPh sb="197" eb="198">
      <t>ナド</t>
    </rPh>
    <rPh sb="199" eb="202">
      <t>ユウセンテキ</t>
    </rPh>
    <rPh sb="203" eb="205">
      <t>ジッシ</t>
    </rPh>
    <rPh sb="216" eb="218">
      <t>ダンタイ</t>
    </rPh>
    <phoneticPr fontId="4"/>
  </si>
  <si>
    <t xml:space="preserve">　「①経常収支比率」は100％以上を維持しており、事業運営は健全である。
　「②累積欠損金比率」は、各年度０％である。
　「③流動比率」は、100％以上を維持しており、支払能力に問題はない。
　「④企業債残高対事業規模比率」は、企業債残高が減少していることから、前年度より低下している。
　「⑤経費回収率」は、分子となる下水道使用料が増加し、分母となる汚水処理費が施設の資産減耗費の減少等により減したことから、前年度に比べ増加している。
　「⑥汚水処理原価」は、施設の資産減耗費が減少したこと等により、前年度より減少している。
　なお、本市は、処理場等の施設が多く、維持管理費（減価償却費含む。）等に多額の費用を要しているため、汚水処理原価は類似団体平均値を上回っている。
　「⑦施設利用率」は、類似団体平均値を上回っているが、今後は人口減少による処理水量の減少が見込まれるため、施設のダウンサイジングやスペックの適正化等に取り組む必要がある。
　「⑧水洗化率」は、類似団体平均値より高くなっており、一定の段階に達している。
</t>
    <rPh sb="98" eb="99">
      <t>オヨ</t>
    </rPh>
    <rPh sb="100" eb="103">
      <t>チョゾウヒン</t>
    </rPh>
    <rPh sb="155" eb="157">
      <t>ブンシ</t>
    </rPh>
    <rPh sb="167" eb="169">
      <t>ゾウカ</t>
    </rPh>
    <rPh sb="171" eb="173">
      <t>ブンボ</t>
    </rPh>
    <rPh sb="176" eb="178">
      <t>オスイ</t>
    </rPh>
    <rPh sb="178" eb="180">
      <t>ショリ</t>
    </rPh>
    <rPh sb="180" eb="181">
      <t>ヒ</t>
    </rPh>
    <rPh sb="182" eb="184">
      <t>シセツ</t>
    </rPh>
    <rPh sb="197" eb="198">
      <t>ゲン</t>
    </rPh>
    <rPh sb="205" eb="208">
      <t>ゼンネンド</t>
    </rPh>
    <rPh sb="209" eb="210">
      <t>クラ</t>
    </rPh>
    <rPh sb="211" eb="213">
      <t>ゾウカ</t>
    </rPh>
    <rPh sb="231" eb="233">
      <t>シセツ</t>
    </rPh>
    <rPh sb="240" eb="242">
      <t>ゲンショウ</t>
    </rPh>
    <rPh sb="265" eb="268">
      <t>イタクリョウ</t>
    </rPh>
    <rPh sb="268" eb="269">
      <t>オヨ</t>
    </rPh>
    <rPh sb="270" eb="272">
      <t>シサン</t>
    </rPh>
    <rPh sb="272" eb="274">
      <t>ゲンモウ</t>
    </rPh>
    <rPh sb="274" eb="27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</si>
</sst>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0.08</c:v>
                </c:pt>
                <c:pt idx="2">
                  <c:v>0.06</c:v>
                </c:pt>
                <c:pt idx="3">
                  <c:v>0.02</c:v>
                </c:pt>
                <c:pt idx="4">
                  <c:v>0.11</c:v>
                </c:pt>
              </c:numCache>
            </c:numRef>
          </c:val>
          <c:extLst>
            <c:ext xmlns:c16="http://schemas.microsoft.com/office/drawing/2014/chart" uri="{C3380CC4-5D6E-409C-BE32-E72D297353CC}">
              <c16:uniqueId val="{00000000-7034-48B9-A6EC-91D550BC103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7034-48B9-A6EC-91D550BC103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73.180000000000007</c:v>
                </c:pt>
                <c:pt idx="1">
                  <c:v>70.11</c:v>
                </c:pt>
                <c:pt idx="2">
                  <c:v>67.87</c:v>
                </c:pt>
                <c:pt idx="3">
                  <c:v>81</c:v>
                </c:pt>
                <c:pt idx="4">
                  <c:v>75.69</c:v>
                </c:pt>
              </c:numCache>
            </c:numRef>
          </c:val>
          <c:extLst>
            <c:ext xmlns:c16="http://schemas.microsoft.com/office/drawing/2014/chart" uri="{C3380CC4-5D6E-409C-BE32-E72D297353CC}">
              <c16:uniqueId val="{00000000-1D28-43D9-9153-73F7C0DF5F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1D28-43D9-9153-73F7C0DF5F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97.4</c:v>
                </c:pt>
                <c:pt idx="1">
                  <c:v>97.46</c:v>
                </c:pt>
                <c:pt idx="2">
                  <c:v>97.45</c:v>
                </c:pt>
                <c:pt idx="3">
                  <c:v>97.47</c:v>
                </c:pt>
                <c:pt idx="4">
                  <c:v>97.48</c:v>
                </c:pt>
              </c:numCache>
            </c:numRef>
          </c:val>
          <c:extLst>
            <c:ext xmlns:c16="http://schemas.microsoft.com/office/drawing/2014/chart" uri="{C3380CC4-5D6E-409C-BE32-E72D297353CC}">
              <c16:uniqueId val="{00000000-A15A-4E8A-B9E9-7D37079334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A15A-4E8A-B9E9-7D37079334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111.23</c:v>
                </c:pt>
                <c:pt idx="1">
                  <c:v>110</c:v>
                </c:pt>
                <c:pt idx="2">
                  <c:v>109.67</c:v>
                </c:pt>
                <c:pt idx="3">
                  <c:v>96.39</c:v>
                </c:pt>
                <c:pt idx="4">
                  <c:v>110.46</c:v>
                </c:pt>
              </c:numCache>
            </c:numRef>
          </c:val>
          <c:extLst>
            <c:ext xmlns:c16="http://schemas.microsoft.com/office/drawing/2014/chart" uri="{C3380CC4-5D6E-409C-BE32-E72D297353CC}">
              <c16:uniqueId val="{00000000-CF2D-44A0-892F-516B4BD455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CF2D-44A0-892F-516B4BD455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40.4</c:v>
                </c:pt>
                <c:pt idx="1">
                  <c:v>42.33</c:v>
                </c:pt>
                <c:pt idx="2">
                  <c:v>44.18</c:v>
                </c:pt>
                <c:pt idx="3">
                  <c:v>44.08</c:v>
                </c:pt>
                <c:pt idx="4">
                  <c:v>45.97</c:v>
                </c:pt>
              </c:numCache>
            </c:numRef>
          </c:val>
          <c:extLst>
            <c:ext xmlns:c16="http://schemas.microsoft.com/office/drawing/2014/chart" uri="{C3380CC4-5D6E-409C-BE32-E72D297353CC}">
              <c16:uniqueId val="{00000000-ACDF-4ED8-8FCA-03E0ECA2621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ACDF-4ED8-8FCA-03E0ECA2621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3.7</c:v>
                </c:pt>
                <c:pt idx="1">
                  <c:v>4.24</c:v>
                </c:pt>
                <c:pt idx="2">
                  <c:v>4.82</c:v>
                </c:pt>
                <c:pt idx="3">
                  <c:v>5.9</c:v>
                </c:pt>
                <c:pt idx="4">
                  <c:v>6.46</c:v>
                </c:pt>
              </c:numCache>
            </c:numRef>
          </c:val>
          <c:extLst>
            <c:ext xmlns:c16="http://schemas.microsoft.com/office/drawing/2014/chart" uri="{C3380CC4-5D6E-409C-BE32-E72D297353CC}">
              <c16:uniqueId val="{00000000-1253-43C3-98BC-F9FB5D01DB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1253-43C3-98BC-F9FB5D01DB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E5-4BDE-B574-868C0A8E7A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5CE5-4BDE-B574-868C0A8E7A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135.86000000000001</c:v>
                </c:pt>
                <c:pt idx="1">
                  <c:v>152.16999999999999</c:v>
                </c:pt>
                <c:pt idx="2">
                  <c:v>163.69999999999999</c:v>
                </c:pt>
                <c:pt idx="3">
                  <c:v>192.74</c:v>
                </c:pt>
                <c:pt idx="4">
                  <c:v>209.54</c:v>
                </c:pt>
              </c:numCache>
            </c:numRef>
          </c:val>
          <c:extLst>
            <c:ext xmlns:c16="http://schemas.microsoft.com/office/drawing/2014/chart" uri="{C3380CC4-5D6E-409C-BE32-E72D297353CC}">
              <c16:uniqueId val="{00000000-A414-4595-AE3B-1A7C53CB51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A414-4595-AE3B-1A7C53CB51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383.71</c:v>
                </c:pt>
                <c:pt idx="1">
                  <c:v>365.97</c:v>
                </c:pt>
                <c:pt idx="2">
                  <c:v>324.06</c:v>
                </c:pt>
                <c:pt idx="3">
                  <c:v>299.77999999999997</c:v>
                </c:pt>
                <c:pt idx="4">
                  <c:v>236.16</c:v>
                </c:pt>
              </c:numCache>
            </c:numRef>
          </c:val>
          <c:extLst>
            <c:ext xmlns:c16="http://schemas.microsoft.com/office/drawing/2014/chart" uri="{C3380CC4-5D6E-409C-BE32-E72D297353CC}">
              <c16:uniqueId val="{00000000-9B1B-4FD8-895F-0EB2BEF2AE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9B1B-4FD8-895F-0EB2BEF2AE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116.59</c:v>
                </c:pt>
                <c:pt idx="1">
                  <c:v>113.84</c:v>
                </c:pt>
                <c:pt idx="2">
                  <c:v>115.04</c:v>
                </c:pt>
                <c:pt idx="3">
                  <c:v>84.82</c:v>
                </c:pt>
                <c:pt idx="4">
                  <c:v>119.12</c:v>
                </c:pt>
              </c:numCache>
            </c:numRef>
          </c:val>
          <c:extLst>
            <c:ext xmlns:c16="http://schemas.microsoft.com/office/drawing/2014/chart" uri="{C3380CC4-5D6E-409C-BE32-E72D297353CC}">
              <c16:uniqueId val="{00000000-DA4A-49EC-AB42-DE332548F1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DA4A-49EC-AB42-DE332548F1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172.57</c:v>
                </c:pt>
                <c:pt idx="1">
                  <c:v>178.1</c:v>
                </c:pt>
                <c:pt idx="2">
                  <c:v>177.65</c:v>
                </c:pt>
                <c:pt idx="3">
                  <c:v>243.05</c:v>
                </c:pt>
                <c:pt idx="4">
                  <c:v>174.17</c:v>
                </c:pt>
              </c:numCache>
            </c:numRef>
          </c:val>
          <c:extLst>
            <c:ext xmlns:c16="http://schemas.microsoft.com/office/drawing/2014/chart" uri="{C3380CC4-5D6E-409C-BE32-E72D297353CC}">
              <c16:uniqueId val="{00000000-E385-41E0-8286-CF6972E2E9B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E385-41E0-8286-CF6972E2E9B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長崎市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自治体職員</v>
      </c>
      <c r="AE8" s="40"/>
      <c r="AF8" s="40"/>
      <c r="AG8" s="40"/>
      <c r="AH8" s="40"/>
      <c r="AI8" s="40"/>
      <c r="AJ8" s="40"/>
      <c r="AK8" s="3"/>
      <c r="AL8" s="41">
        <f>データ!S6</f>
        <v>390551</v>
      </c>
      <c r="AM8" s="41"/>
      <c r="AN8" s="41"/>
      <c r="AO8" s="41"/>
      <c r="AP8" s="41"/>
      <c r="AQ8" s="41"/>
      <c r="AR8" s="41"/>
      <c r="AS8" s="41"/>
      <c r="AT8" s="34">
        <f>データ!T6</f>
        <v>405.69</v>
      </c>
      <c r="AU8" s="34"/>
      <c r="AV8" s="34"/>
      <c r="AW8" s="34"/>
      <c r="AX8" s="34"/>
      <c r="AY8" s="34"/>
      <c r="AZ8" s="34"/>
      <c r="BA8" s="34"/>
      <c r="BB8" s="34">
        <f>データ!U6</f>
        <v>962.68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69.02</v>
      </c>
      <c r="J10" s="34"/>
      <c r="K10" s="34"/>
      <c r="L10" s="34"/>
      <c r="M10" s="34"/>
      <c r="N10" s="34"/>
      <c r="O10" s="34"/>
      <c r="P10" s="34">
        <f>データ!P6</f>
        <v>93.36</v>
      </c>
      <c r="Q10" s="34"/>
      <c r="R10" s="34"/>
      <c r="S10" s="34"/>
      <c r="T10" s="34"/>
      <c r="U10" s="34"/>
      <c r="V10" s="34"/>
      <c r="W10" s="34">
        <f>データ!Q6</f>
        <v>83.12</v>
      </c>
      <c r="X10" s="34"/>
      <c r="Y10" s="34"/>
      <c r="Z10" s="34"/>
      <c r="AA10" s="34"/>
      <c r="AB10" s="34"/>
      <c r="AC10" s="34"/>
      <c r="AD10" s="41">
        <f>データ!R6</f>
        <v>3300</v>
      </c>
      <c r="AE10" s="41"/>
      <c r="AF10" s="41"/>
      <c r="AG10" s="41"/>
      <c r="AH10" s="41"/>
      <c r="AI10" s="41"/>
      <c r="AJ10" s="41"/>
      <c r="AK10" s="2"/>
      <c r="AL10" s="41">
        <f>データ!V6</f>
        <v>362494</v>
      </c>
      <c r="AM10" s="41"/>
      <c r="AN10" s="41"/>
      <c r="AO10" s="41"/>
      <c r="AP10" s="41"/>
      <c r="AQ10" s="41"/>
      <c r="AR10" s="41"/>
      <c r="AS10" s="41"/>
      <c r="AT10" s="34">
        <f>データ!W6</f>
        <v>54.2</v>
      </c>
      <c r="AU10" s="34"/>
      <c r="AV10" s="34"/>
      <c r="AW10" s="34"/>
      <c r="AX10" s="34"/>
      <c r="AY10" s="34"/>
      <c r="AZ10" s="34"/>
      <c r="BA10" s="34"/>
      <c r="BB10" s="34">
        <f>データ!X6</f>
        <v>6688.08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PGWWF7s00bFOPBk0IfK7WHz9cP27rMNHqRK/93v+xlBDWLgfLMbtfSJVuI2mJoIij5IShgn0dPk6Etwf8T/zA==" saltValue="7NHDRTg24AG5JHXssQVbY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422011</v>
      </c>
      <c r="D6" s="19">
        <f t="shared" si="3"/>
        <v>46</v>
      </c>
      <c r="E6" s="19">
        <f t="shared" si="3"/>
        <v>17</v>
      </c>
      <c r="F6" s="19">
        <f t="shared" si="3"/>
        <v>1</v>
      </c>
      <c r="G6" s="19">
        <f t="shared" si="3"/>
        <v>0</v>
      </c>
      <c r="H6" s="19" t="str">
        <f t="shared" si="3"/>
        <v>長崎県　長崎市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69.02</v>
      </c>
      <c r="P6" s="20">
        <f t="shared" si="3"/>
        <v>93.36</v>
      </c>
      <c r="Q6" s="20">
        <f t="shared" si="3"/>
        <v>83.12</v>
      </c>
      <c r="R6" s="20">
        <f t="shared" si="3"/>
        <v>3300</v>
      </c>
      <c r="S6" s="20">
        <f t="shared" si="3"/>
        <v>390551</v>
      </c>
      <c r="T6" s="20">
        <f t="shared" si="3"/>
        <v>405.69</v>
      </c>
      <c r="U6" s="20">
        <f t="shared" si="3"/>
        <v>962.68</v>
      </c>
      <c r="V6" s="20">
        <f t="shared" si="3"/>
        <v>362494</v>
      </c>
      <c r="W6" s="20">
        <f t="shared" si="3"/>
        <v>54.2</v>
      </c>
      <c r="X6" s="20">
        <f t="shared" si="3"/>
        <v>6688.08</v>
      </c>
      <c r="Y6" s="21">
        <f>IF(Y7="",NA(),Y7)</f>
        <v>111.23</v>
      </c>
      <c r="Z6" s="21">
        <f t="shared" ref="Z6:AH6" si="4">IF(Z7="",NA(),Z7)</f>
        <v>110</v>
      </c>
      <c r="AA6" s="21">
        <f t="shared" si="4"/>
        <v>109.67</v>
      </c>
      <c r="AB6" s="21">
        <f t="shared" si="4"/>
        <v>96.39</v>
      </c>
      <c r="AC6" s="21">
        <f t="shared" si="4"/>
        <v>110.46</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135.86000000000001</v>
      </c>
      <c r="AV6" s="21">
        <f t="shared" ref="AV6:BD6" si="6">IF(AV7="",NA(),AV7)</f>
        <v>152.16999999999999</v>
      </c>
      <c r="AW6" s="21">
        <f t="shared" si="6"/>
        <v>163.69999999999999</v>
      </c>
      <c r="AX6" s="21">
        <f t="shared" si="6"/>
        <v>192.74</v>
      </c>
      <c r="AY6" s="21">
        <f t="shared" si="6"/>
        <v>209.54</v>
      </c>
      <c r="AZ6" s="21">
        <f t="shared" si="6"/>
        <v>72.930000000000007</v>
      </c>
      <c r="BA6" s="21">
        <f t="shared" si="6"/>
        <v>80.08</v>
      </c>
      <c r="BB6" s="21">
        <f t="shared" si="6"/>
        <v>87.33</v>
      </c>
      <c r="BC6" s="21">
        <f t="shared" si="6"/>
        <v>92.26</v>
      </c>
      <c r="BD6" s="21">
        <f t="shared" si="6"/>
        <v>99.9</v>
      </c>
      <c r="BE6" s="20" t="str">
        <f>IF(BE7="","",IF(BE7="-","【-】","【"&amp;SUBSTITUTE(TEXT(BE7,"#,##0.00"),"-","△")&amp;"】"))</f>
        <v>【82.75】</v>
      </c>
      <c r="BF6" s="21">
        <f>IF(BF7="",NA(),BF7)</f>
        <v>383.71</v>
      </c>
      <c r="BG6" s="21">
        <f t="shared" ref="BG6:BO6" si="7">IF(BG7="",NA(),BG7)</f>
        <v>365.97</v>
      </c>
      <c r="BH6" s="21">
        <f t="shared" si="7"/>
        <v>324.06</v>
      </c>
      <c r="BI6" s="21">
        <f t="shared" si="7"/>
        <v>299.77999999999997</v>
      </c>
      <c r="BJ6" s="21">
        <f t="shared" si="7"/>
        <v>236.16</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116.59</v>
      </c>
      <c r="BR6" s="21">
        <f t="shared" ref="BR6:BZ6" si="8">IF(BR7="",NA(),BR7)</f>
        <v>113.84</v>
      </c>
      <c r="BS6" s="21">
        <f t="shared" si="8"/>
        <v>115.04</v>
      </c>
      <c r="BT6" s="21">
        <f t="shared" si="8"/>
        <v>84.82</v>
      </c>
      <c r="BU6" s="21">
        <f t="shared" si="8"/>
        <v>119.12</v>
      </c>
      <c r="BV6" s="21">
        <f t="shared" si="8"/>
        <v>98.61</v>
      </c>
      <c r="BW6" s="21">
        <f t="shared" si="8"/>
        <v>98.75</v>
      </c>
      <c r="BX6" s="21">
        <f t="shared" si="8"/>
        <v>98.36</v>
      </c>
      <c r="BY6" s="21">
        <f t="shared" si="8"/>
        <v>97.29</v>
      </c>
      <c r="BZ6" s="21">
        <f t="shared" si="8"/>
        <v>99.29</v>
      </c>
      <c r="CA6" s="20" t="str">
        <f>IF(CA7="","",IF(CA7="-","【-】","【"&amp;SUBSTITUTE(TEXT(CA7,"#,##0.00"),"-","△")&amp;"】"))</f>
        <v>【97.94】</v>
      </c>
      <c r="CB6" s="21">
        <f>IF(CB7="",NA(),CB7)</f>
        <v>172.57</v>
      </c>
      <c r="CC6" s="21">
        <f t="shared" ref="CC6:CK6" si="9">IF(CC7="",NA(),CC7)</f>
        <v>178.1</v>
      </c>
      <c r="CD6" s="21">
        <f t="shared" si="9"/>
        <v>177.65</v>
      </c>
      <c r="CE6" s="21">
        <f t="shared" si="9"/>
        <v>243.05</v>
      </c>
      <c r="CF6" s="21">
        <f t="shared" si="9"/>
        <v>174.17</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73.180000000000007</v>
      </c>
      <c r="CN6" s="21">
        <f t="shared" ref="CN6:CV6" si="10">IF(CN7="",NA(),CN7)</f>
        <v>70.11</v>
      </c>
      <c r="CO6" s="21">
        <f t="shared" si="10"/>
        <v>67.87</v>
      </c>
      <c r="CP6" s="21">
        <f t="shared" si="10"/>
        <v>81</v>
      </c>
      <c r="CQ6" s="21">
        <f t="shared" si="10"/>
        <v>75.69</v>
      </c>
      <c r="CR6" s="21">
        <f t="shared" si="10"/>
        <v>61.7</v>
      </c>
      <c r="CS6" s="21">
        <f t="shared" si="10"/>
        <v>63.04</v>
      </c>
      <c r="CT6" s="21">
        <f t="shared" si="10"/>
        <v>60.55</v>
      </c>
      <c r="CU6" s="21">
        <f t="shared" si="10"/>
        <v>61.49</v>
      </c>
      <c r="CV6" s="21">
        <f t="shared" si="10"/>
        <v>62.15</v>
      </c>
      <c r="CW6" s="20" t="str">
        <f>IF(CW7="","",IF(CW7="-","【-】","【"&amp;SUBSTITUTE(TEXT(CW7,"#,##0.00"),"-","△")&amp;"】"))</f>
        <v>【60.13】</v>
      </c>
      <c r="CX6" s="21">
        <f>IF(CX7="",NA(),CX7)</f>
        <v>97.4</v>
      </c>
      <c r="CY6" s="21">
        <f t="shared" ref="CY6:DG6" si="11">IF(CY7="",NA(),CY7)</f>
        <v>97.46</v>
      </c>
      <c r="CZ6" s="21">
        <f t="shared" si="11"/>
        <v>97.45</v>
      </c>
      <c r="DA6" s="21">
        <f t="shared" si="11"/>
        <v>97.47</v>
      </c>
      <c r="DB6" s="21">
        <f t="shared" si="11"/>
        <v>97.48</v>
      </c>
      <c r="DC6" s="21">
        <f t="shared" si="11"/>
        <v>94.56</v>
      </c>
      <c r="DD6" s="21">
        <f t="shared" si="11"/>
        <v>94.75</v>
      </c>
      <c r="DE6" s="21">
        <f t="shared" si="11"/>
        <v>94.92</v>
      </c>
      <c r="DF6" s="21">
        <f t="shared" si="11"/>
        <v>95.01</v>
      </c>
      <c r="DG6" s="21">
        <f t="shared" si="11"/>
        <v>94.96</v>
      </c>
      <c r="DH6" s="20" t="str">
        <f>IF(DH7="","",IF(DH7="-","【-】","【"&amp;SUBSTITUTE(TEXT(DH7,"#,##0.00"),"-","△")&amp;"】"))</f>
        <v>【96.00】</v>
      </c>
      <c r="DI6" s="21">
        <f>IF(DI7="",NA(),DI7)</f>
        <v>40.4</v>
      </c>
      <c r="DJ6" s="21">
        <f t="shared" ref="DJ6:DR6" si="12">IF(DJ7="",NA(),DJ7)</f>
        <v>42.33</v>
      </c>
      <c r="DK6" s="21">
        <f t="shared" si="12"/>
        <v>44.18</v>
      </c>
      <c r="DL6" s="21">
        <f t="shared" si="12"/>
        <v>44.08</v>
      </c>
      <c r="DM6" s="21">
        <f t="shared" si="12"/>
        <v>45.97</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3.7</v>
      </c>
      <c r="DU6" s="21">
        <f t="shared" ref="DU6:EC6" si="13">IF(DU7="",NA(),DU7)</f>
        <v>4.24</v>
      </c>
      <c r="DV6" s="21">
        <f t="shared" si="13"/>
        <v>4.82</v>
      </c>
      <c r="DW6" s="21">
        <f t="shared" si="13"/>
        <v>5.9</v>
      </c>
      <c r="DX6" s="21">
        <f t="shared" si="13"/>
        <v>6.46</v>
      </c>
      <c r="DY6" s="21">
        <f t="shared" si="13"/>
        <v>5.64</v>
      </c>
      <c r="DZ6" s="21">
        <f t="shared" si="13"/>
        <v>6.43</v>
      </c>
      <c r="EA6" s="21">
        <f t="shared" si="13"/>
        <v>7.75</v>
      </c>
      <c r="EB6" s="21">
        <f t="shared" si="13"/>
        <v>9.44</v>
      </c>
      <c r="EC6" s="21">
        <f t="shared" si="13"/>
        <v>10.69</v>
      </c>
      <c r="ED6" s="20" t="str">
        <f>IF(ED7="","",IF(ED7="-","【-】","【"&amp;SUBSTITUTE(TEXT(ED7,"#,##0.00"),"-","△")&amp;"】"))</f>
        <v>【9.46】</v>
      </c>
      <c r="EE6" s="21">
        <f>IF(EE7="",NA(),EE7)</f>
        <v>0.04</v>
      </c>
      <c r="EF6" s="21">
        <f t="shared" ref="EF6:EN6" si="14">IF(EF7="",NA(),EF7)</f>
        <v>0.08</v>
      </c>
      <c r="EG6" s="21">
        <f t="shared" si="14"/>
        <v>0.06</v>
      </c>
      <c r="EH6" s="21">
        <f t="shared" si="14"/>
        <v>0.02</v>
      </c>
      <c r="EI6" s="21">
        <f t="shared" si="14"/>
        <v>0.11</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15">
      <c r="A7" s="14"/>
      <c r="B7" s="23">
        <v>2024</v>
      </c>
      <c r="C7" s="23">
        <v>422011</v>
      </c>
      <c r="D7" s="23">
        <v>46</v>
      </c>
      <c r="E7" s="23">
        <v>17</v>
      </c>
      <c r="F7" s="23">
        <v>1</v>
      </c>
      <c r="G7" s="23">
        <v>0</v>
      </c>
      <c r="H7" s="23" t="s">
        <v>96</v>
      </c>
      <c r="I7" s="23" t="s">
        <v>97</v>
      </c>
      <c r="J7" s="23" t="s">
        <v>98</v>
      </c>
      <c r="K7" s="23" t="s">
        <v>99</v>
      </c>
      <c r="L7" s="23" t="s">
        <v>100</v>
      </c>
      <c r="M7" s="23" t="s">
        <v>101</v>
      </c>
      <c r="N7" s="24" t="s">
        <v>102</v>
      </c>
      <c r="O7" s="24">
        <v>69.02</v>
      </c>
      <c r="P7" s="24">
        <v>93.36</v>
      </c>
      <c r="Q7" s="24">
        <v>83.12</v>
      </c>
      <c r="R7" s="24">
        <v>3300</v>
      </c>
      <c r="S7" s="24">
        <v>390551</v>
      </c>
      <c r="T7" s="24">
        <v>405.69</v>
      </c>
      <c r="U7" s="24">
        <v>962.68</v>
      </c>
      <c r="V7" s="24">
        <v>362494</v>
      </c>
      <c r="W7" s="24">
        <v>54.2</v>
      </c>
      <c r="X7" s="24">
        <v>6688.08</v>
      </c>
      <c r="Y7" s="24">
        <v>111.23</v>
      </c>
      <c r="Z7" s="24">
        <v>110</v>
      </c>
      <c r="AA7" s="24">
        <v>109.67</v>
      </c>
      <c r="AB7" s="24">
        <v>96.39</v>
      </c>
      <c r="AC7" s="24">
        <v>110.46</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135.86000000000001</v>
      </c>
      <c r="AV7" s="24">
        <v>152.16999999999999</v>
      </c>
      <c r="AW7" s="24">
        <v>163.69999999999999</v>
      </c>
      <c r="AX7" s="24">
        <v>192.74</v>
      </c>
      <c r="AY7" s="24">
        <v>209.54</v>
      </c>
      <c r="AZ7" s="24">
        <v>72.930000000000007</v>
      </c>
      <c r="BA7" s="24">
        <v>80.08</v>
      </c>
      <c r="BB7" s="24">
        <v>87.33</v>
      </c>
      <c r="BC7" s="24">
        <v>92.26</v>
      </c>
      <c r="BD7" s="24">
        <v>99.9</v>
      </c>
      <c r="BE7" s="24">
        <v>82.75</v>
      </c>
      <c r="BF7" s="24">
        <v>383.71</v>
      </c>
      <c r="BG7" s="24">
        <v>365.97</v>
      </c>
      <c r="BH7" s="24">
        <v>324.06</v>
      </c>
      <c r="BI7" s="24">
        <v>299.77999999999997</v>
      </c>
      <c r="BJ7" s="24">
        <v>236.16</v>
      </c>
      <c r="BK7" s="24">
        <v>730.52</v>
      </c>
      <c r="BL7" s="24">
        <v>672.33</v>
      </c>
      <c r="BM7" s="24">
        <v>668.8</v>
      </c>
      <c r="BN7" s="24">
        <v>652.79999999999995</v>
      </c>
      <c r="BO7" s="24">
        <v>624.62</v>
      </c>
      <c r="BP7" s="24">
        <v>602.55999999999995</v>
      </c>
      <c r="BQ7" s="24">
        <v>116.59</v>
      </c>
      <c r="BR7" s="24">
        <v>113.84</v>
      </c>
      <c r="BS7" s="24">
        <v>115.04</v>
      </c>
      <c r="BT7" s="24">
        <v>84.82</v>
      </c>
      <c r="BU7" s="24">
        <v>119.12</v>
      </c>
      <c r="BV7" s="24">
        <v>98.61</v>
      </c>
      <c r="BW7" s="24">
        <v>98.75</v>
      </c>
      <c r="BX7" s="24">
        <v>98.36</v>
      </c>
      <c r="BY7" s="24">
        <v>97.29</v>
      </c>
      <c r="BZ7" s="24">
        <v>99.29</v>
      </c>
      <c r="CA7" s="24">
        <v>97.94</v>
      </c>
      <c r="CB7" s="24">
        <v>172.57</v>
      </c>
      <c r="CC7" s="24">
        <v>178.1</v>
      </c>
      <c r="CD7" s="24">
        <v>177.65</v>
      </c>
      <c r="CE7" s="24">
        <v>243.05</v>
      </c>
      <c r="CF7" s="24">
        <v>174.17</v>
      </c>
      <c r="CG7" s="24">
        <v>141.24</v>
      </c>
      <c r="CH7" s="24">
        <v>142.03</v>
      </c>
      <c r="CI7" s="24">
        <v>142.11000000000001</v>
      </c>
      <c r="CJ7" s="24">
        <v>145.49</v>
      </c>
      <c r="CK7" s="24">
        <v>144.28</v>
      </c>
      <c r="CL7" s="24">
        <v>140.97999999999999</v>
      </c>
      <c r="CM7" s="24">
        <v>73.180000000000007</v>
      </c>
      <c r="CN7" s="24">
        <v>70.11</v>
      </c>
      <c r="CO7" s="24">
        <v>67.87</v>
      </c>
      <c r="CP7" s="24">
        <v>81</v>
      </c>
      <c r="CQ7" s="24">
        <v>75.69</v>
      </c>
      <c r="CR7" s="24">
        <v>61.7</v>
      </c>
      <c r="CS7" s="24">
        <v>63.04</v>
      </c>
      <c r="CT7" s="24">
        <v>60.55</v>
      </c>
      <c r="CU7" s="24">
        <v>61.49</v>
      </c>
      <c r="CV7" s="24">
        <v>62.15</v>
      </c>
      <c r="CW7" s="24">
        <v>60.13</v>
      </c>
      <c r="CX7" s="24">
        <v>97.4</v>
      </c>
      <c r="CY7" s="24">
        <v>97.46</v>
      </c>
      <c r="CZ7" s="24">
        <v>97.45</v>
      </c>
      <c r="DA7" s="24">
        <v>97.47</v>
      </c>
      <c r="DB7" s="24">
        <v>97.48</v>
      </c>
      <c r="DC7" s="24">
        <v>94.56</v>
      </c>
      <c r="DD7" s="24">
        <v>94.75</v>
      </c>
      <c r="DE7" s="24">
        <v>94.92</v>
      </c>
      <c r="DF7" s="24">
        <v>95.01</v>
      </c>
      <c r="DG7" s="24">
        <v>94.96</v>
      </c>
      <c r="DH7" s="24">
        <v>96</v>
      </c>
      <c r="DI7" s="24">
        <v>40.4</v>
      </c>
      <c r="DJ7" s="24">
        <v>42.33</v>
      </c>
      <c r="DK7" s="24">
        <v>44.18</v>
      </c>
      <c r="DL7" s="24">
        <v>44.08</v>
      </c>
      <c r="DM7" s="24">
        <v>45.97</v>
      </c>
      <c r="DN7" s="24">
        <v>28.87</v>
      </c>
      <c r="DO7" s="24">
        <v>31.34</v>
      </c>
      <c r="DP7" s="24">
        <v>32.909999999999997</v>
      </c>
      <c r="DQ7" s="24">
        <v>34.869999999999997</v>
      </c>
      <c r="DR7" s="24">
        <v>36.700000000000003</v>
      </c>
      <c r="DS7" s="24">
        <v>42.2</v>
      </c>
      <c r="DT7" s="24">
        <v>3.7</v>
      </c>
      <c r="DU7" s="24">
        <v>4.24</v>
      </c>
      <c r="DV7" s="24">
        <v>4.82</v>
      </c>
      <c r="DW7" s="24">
        <v>5.9</v>
      </c>
      <c r="DX7" s="24">
        <v>6.46</v>
      </c>
      <c r="DY7" s="24">
        <v>5.64</v>
      </c>
      <c r="DZ7" s="24">
        <v>6.43</v>
      </c>
      <c r="EA7" s="24">
        <v>7.75</v>
      </c>
      <c r="EB7" s="24">
        <v>9.44</v>
      </c>
      <c r="EC7" s="24">
        <v>10.69</v>
      </c>
      <c r="ED7" s="24">
        <v>9.4600000000000009</v>
      </c>
      <c r="EE7" s="24">
        <v>0.04</v>
      </c>
      <c r="EF7" s="24">
        <v>0.08</v>
      </c>
      <c r="EG7" s="24">
        <v>0.06</v>
      </c>
      <c r="EH7" s="24">
        <v>0.02</v>
      </c>
      <c r="EI7" s="24">
        <v>0.11</v>
      </c>
      <c r="EJ7" s="24">
        <v>0.19</v>
      </c>
      <c r="EK7" s="24">
        <v>0.19</v>
      </c>
      <c r="EL7" s="24">
        <v>0.21</v>
      </c>
      <c r="EM7" s="24">
        <v>0.2</v>
      </c>
      <c r="EN7" s="24">
        <v>0.22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2025-12-23T06:05:57Z</dcterms:created>
  <dcterms:modified xsi:type="dcterms:W3CDTF">2026-02-27T02:24:38Z</dcterms:modified>
  <cp:category/>
</cp:coreProperties>
</file>