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2786B83-CD3B-4A9C-A985-BD1599849DB4}" xr6:coauthVersionLast="47" xr6:coauthVersionMax="47" xr10:uidLastSave="{00000000-0000-0000-0000-000000000000}"/>
  <workbookProtection workbookAlgorithmName="SHA-512" workbookHashValue="4cjKSIjr/ZqXnwHNYDEXj63TsRznv4zZUWuAWu8g6tTuzC2coRN3XnNtxWaG6l6LODbCi9sw3ldYVOBUc1vlcA==" workbookSaltValue="SKN2Mt4I0KWgvElMcaVwk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AT8" i="4" s="1"/>
  <c r="R6" i="5"/>
  <c r="AL8" i="4" s="1"/>
  <c r="Q6" i="5"/>
  <c r="W10" i="4" s="1"/>
  <c r="P6" i="5"/>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P10"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<sst xmlns="http://schemas.openxmlformats.org/spreadsheetml/2006/main" count="228" uniqueCount="112">
  <si>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</si>
  <si>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</si>
  <si>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</si>
  <si>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</si>
  <si>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</si>
  <si>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</si>
  <si>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</si>
  <si>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</si>
  <si>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</si>
  <si>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</si>
  <si>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</si>
  <si>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</si>
  <si>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</si>
  <si>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</si>
  <si>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</si>
  <si>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</si>
  <si>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</si>
  <si>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</si>
  <si>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</si>
  <si>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</si>
  <si>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</si>
  <si>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</si>
  <si>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</si>
  <si>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</si>
  <si>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</si>
  <si>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</si>
  <si>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</si>
  <si>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</si>
  <si>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</si>
  <si>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</si>
  <si>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</si>
  <si>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</si>
  <si>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</si>
  <si>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</si>
  <si>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</si>
  <si>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</si>
  <si>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</si>
  <si>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</si>
  <si>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</si>
  <si>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</si>
  <si>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</si>
  <si>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</si>
  <si>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</si>
  <si>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</si>
  <si>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</si>
  <si>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</si>
  <si>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</si>
  <si>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</si>
  <si>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</si>
  <si>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</si>
  <si>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</si>
  <si>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</si>
  <si>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</si>
  <si>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</si>
  <si>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</si>
  <si>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</si>
  <si>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</si>
  <si>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</si>
  <si>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</si>
  <si>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</si>
  <si>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</si>
  <si>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</si>
  <si>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</si>
  <si>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</si>
  <si>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</si>
  <si>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</si>
  <si>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</si>
  <si>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</si>
  <si>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</si>
  <si>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</si>
  <si>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</si>
  <si>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</si>
  <si>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</si>
  <si>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</si>
  <si>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</si>
  <si>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</si>
  <si>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</si>
  <si>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</si>
  <si>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</si>
  <si>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</si>
  <si>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</si>
  <si>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</si>
  <si>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</si>
  <si>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</si>
  <si>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</si>
  <si>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</si>
  <si>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</si>
  <si>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</si>
  <si>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</si>
  <si>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</si>
  <si>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</si>
  <si>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</si>
  <si>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</si>
  <si>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</si>
  <si>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</si>
  <si>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</si>
  <si>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</si>
  <si>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</si>
  <si>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</si>
  <si>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</si>
  <si>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</si>
  <si>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</si>
  <si>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</si>
  <si>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</si>
  <si>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</si>
  <si>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</si>
  <si>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</si>
  <si>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</si>
  <si>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</si>
  <si>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①経常収支比率は、前年度に比べて0.14ポイント増となった。ただし、経常収益は減少してるので経営改善に向けた取組が必要である。
②欠損金は発生していないため、累積欠損金比率は0となっている。
③流動比率は、類似団体平均値を大きく上回っており、流動資産の構成比率も現金預金が大部分を占めているため、十分な支払能力が確保されている。
④企業債残高対給水収益比率は減少しているものの、施設更新に充てた企業債により、高い水準で推移しているが、H27年度以降借り入れを行っていないため、今後は減少する見込である。
⑤料金回収率は、類似団体平均値を上回っているが、100％を下回っている。今後、給水収益は増える見込みがないため、更なる経費節減が必要である。
⑥給水原価は、類似団体平均値を下回っており、前年度に比べて2.23円減でほぼ横ばいとなっている。維持管理費など経常費用は増加傾向にあるので、経営改善に向けた取組が必要である。
⑦施設利用率は、2.1ポイント上昇した。類似団体平均値を上回っているが、配水量は減少傾向にあるため、ダウンサイジングなどの検討を行う必要がある。
⑧有収率は、類似団体平均値を大きく上回る数値で推移しており、適正な施設規模を維持していると考えられる。</t>
    <rPh sb="24" eb="25">
      <t>ゾウ</t>
    </rPh>
    <rPh sb="34" eb="38">
      <t>ケイジョウシュウエキ</t>
    </rPh>
    <rPh sb="39" eb="41">
      <t>ゲンショウ</t>
    </rPh>
    <rPh sb="46" eb="50">
      <t>ケイエイカイゼン</t>
    </rPh>
    <rPh sb="51" eb="52">
      <t>ム</t>
    </rPh>
    <rPh sb="54" eb="56">
      <t>トリクミ</t>
    </rPh>
    <rPh sb="57" eb="59">
      <t>ヒツヨウ</t>
    </rPh>
    <rPh sb="179" eb="181">
      <t>ゲンショウ</t>
    </rPh>
    <rPh sb="217" eb="224">
      <t>h27ネンドイコウ</t>
    </rPh>
    <rPh sb="224" eb="225">
      <t>カ</t>
    </rPh>
    <rPh sb="226" eb="227">
      <t>イ</t>
    </rPh>
    <rPh sb="229" eb="230">
      <t>オコナ</t>
    </rPh>
    <rPh sb="238" eb="240">
      <t>コンゴ</t>
    </rPh>
    <rPh sb="241" eb="243">
      <t>ゲンショウ</t>
    </rPh>
    <rPh sb="245" eb="247">
      <t>ミコミ</t>
    </rPh>
    <rPh sb="357" eb="358">
      <t>ゲン</t>
    </rPh>
    <rPh sb="361" eb="362">
      <t>ヨコ</t>
    </rPh>
    <rPh sb="371" eb="376">
      <t>イジカンリヒ</t>
    </rPh>
    <rPh sb="378" eb="382">
      <t>ケイジョウヒヨウ</t>
    </rPh>
    <rPh sb="383" eb="385">
      <t>ゾウカ</t>
    </rPh>
    <rPh sb="385" eb="387">
      <t>ケイコウ</t>
    </rPh>
    <rPh sb="393" eb="397">
      <t>ケイエイカイゼン</t>
    </rPh>
    <rPh sb="398" eb="399">
      <t>ム</t>
    </rPh>
    <rPh sb="401" eb="403">
      <t>トリクミ</t>
    </rPh>
    <rPh sb="404" eb="406">
      <t>ヒツヨウ</t>
    </rPh>
    <rPh sb="426" eb="428">
      <t>ジョウショウ</t>
    </rPh>
    <rPh sb="437" eb="438">
      <t>チ</t>
    </rPh>
    <rPh sb="447" eb="450">
      <t>ハイスイリョウ</t>
    </rPh>
    <rPh sb="451" eb="455">
      <t>ゲンショウケイコウ</t>
    </rPh>
    <rPh sb="472" eb="474">
      <t>ケントウ</t>
    </rPh>
    <rPh sb="496" eb="497">
      <t>アタイ</t>
    </rPh>
    <phoneticPr fontId="4"/>
  </si>
  <si>
    <t>①有形固定資産減価償却率は、類似団体平均値を下回っているが、増加傾向にあるため、経営戦略や投資計画等の見直しを行い、更新に必要な財源等を確保する必要がある。
②管路経年化率は、類似団体平均値を大きく下回っているが、上昇傾向にある。今後、老朽化した管路を計画的に更新していく必要がある。
(※表では報告漏れにより、R05当該値が0.00％となっているが、正しくは15.18％である。）
③管路更新率は、昨年より0.05ポイント上昇したが、類似団体平均値を大きく下回っており、ここ数年低い比率となっている。今後、管路耐震化計画を基に更新等に係る費用や財源を見極め、優先度の高い管路の更新を実施していく必要がある。</t>
    <rPh sb="88" eb="92">
      <t>ルイジダンタイ</t>
    </rPh>
    <rPh sb="92" eb="95">
      <t>ヘイキンチ</t>
    </rPh>
    <rPh sb="96" eb="97">
      <t>オオ</t>
    </rPh>
    <rPh sb="99" eb="101">
      <t>シタマワ</t>
    </rPh>
    <rPh sb="107" eb="111">
      <t>ジョウショウケイコウ</t>
    </rPh>
    <rPh sb="212" eb="214">
      <t>ジョウショウ</t>
    </rPh>
    <rPh sb="224" eb="225">
      <t>チ</t>
    </rPh>
    <phoneticPr fontId="4"/>
  </si>
  <si>
    <t>・黒字経営を維持することができているが、今後サービス需要の減少による水道料金収入の減少や施設の老朽化による更新需要の増加、人件費の増加、物価高騰による営業費用の増加などが見込まれる。そのため経営戦略改定時には、水道料金改定や施設の統廃合などを具体的に検討する必要がある。
・経年管路の更新が進んでいないため、今後は耐用年数を経過した管路の更新を優先的に取り組む必要がある。
・人材確保の面では、施設係4名体制で業務を行っており、現在の人員を維持する必要がある。</t>
    <rPh sb="20" eb="22">
      <t>コンゴ</t>
    </rPh>
    <rPh sb="34" eb="36">
      <t>スイドウ</t>
    </rPh>
    <rPh sb="44" eb="46">
      <t>シセツ</t>
    </rPh>
    <rPh sb="47" eb="50">
      <t>ロウキュウカ</t>
    </rPh>
    <rPh sb="53" eb="57">
      <t>コウシンジュヨウ</t>
    </rPh>
    <rPh sb="58" eb="60">
      <t>ゾウカ</t>
    </rPh>
    <rPh sb="61" eb="64">
      <t>ジンケンヒ</t>
    </rPh>
    <rPh sb="65" eb="67">
      <t>ゾウカ</t>
    </rPh>
    <rPh sb="68" eb="72">
      <t>ブッカコウトウ</t>
    </rPh>
    <rPh sb="75" eb="79">
      <t>エイギョウヒヨウ</t>
    </rPh>
    <rPh sb="80" eb="82">
      <t>ゾウカ</t>
    </rPh>
    <rPh sb="85" eb="87">
      <t>ミコ</t>
    </rPh>
    <rPh sb="105" eb="107">
      <t>スイドウ</t>
    </rPh>
    <rPh sb="112" eb="114">
      <t>シセツ</t>
    </rPh>
    <rPh sb="115" eb="118">
      <t>トウハイゴウ</t>
    </rPh>
    <rPh sb="121" eb="124">
      <t>グタイテキ</t>
    </rPh>
    <rPh sb="125" eb="127">
      <t>ケントウ</t>
    </rPh>
    <rPh sb="129" eb="131">
      <t>ヒツヨウ</t>
    </rPh>
    <rPh sb="154" eb="156">
      <t>コンゴ</t>
    </rPh>
    <rPh sb="188" eb="190">
      <t>ジンザイ</t>
    </rPh>
    <rPh sb="190" eb="192">
      <t>カクホ</t>
    </rPh>
    <rPh sb="193" eb="194">
      <t>メン</t>
    </rPh>
    <rPh sb="197" eb="200">
      <t>シセツカカリ</t>
    </rPh>
    <rPh sb="201" eb="204">
      <t>メイタイセイ</t>
    </rPh>
    <rPh sb="205" eb="207">
      <t>ギョウム</t>
    </rPh>
    <rPh sb="208" eb="209">
      <t>オコナ</t>
    </rPh>
    <rPh sb="214" eb="216">
      <t>ゲンザイ</t>
    </rPh>
    <rPh sb="217" eb="219">
      <t>ジンイン</t>
    </rPh>
    <rPh sb="220" eb="222">
      <t>イジ</t>
    </rPh>
    <rPh sb="224" eb="2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</si>
</sst>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0.42</c:v>
                </c:pt>
                <c:pt idx="2">
                  <c:v>0.27</c:v>
                </c:pt>
                <c:pt idx="3">
                  <c:v>0.02</c:v>
                </c:pt>
                <c:pt idx="4">
                  <c:v>7.0000000000000007E-2</c:v>
                </c:pt>
              </c:numCache>
            </c:numRef>
          </c:val>
          <c:extLst>
            <c:ext xmlns:c16="http://schemas.microsoft.com/office/drawing/2014/chart" uri="{C3380CC4-5D6E-409C-BE32-E72D297353CC}">
              <c16:uniqueId val="{00000000-1AAD-45A8-A485-F022BB0A2B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1AAD-45A8-A485-F022BB0A2B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59.86</c:v>
                </c:pt>
                <c:pt idx="1">
                  <c:v>61</c:v>
                </c:pt>
                <c:pt idx="2">
                  <c:v>59.24</c:v>
                </c:pt>
                <c:pt idx="3">
                  <c:v>55.35</c:v>
                </c:pt>
                <c:pt idx="4">
                  <c:v>57.45</c:v>
                </c:pt>
              </c:numCache>
            </c:numRef>
          </c:val>
          <c:extLst>
            <c:ext xmlns:c16="http://schemas.microsoft.com/office/drawing/2014/chart" uri="{C3380CC4-5D6E-409C-BE32-E72D297353CC}">
              <c16:uniqueId val="{00000000-458F-4BE0-9D50-9EFF4F1583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458F-4BE0-9D50-9EFF4F1583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90.03</c:v>
                </c:pt>
                <c:pt idx="1">
                  <c:v>90.07</c:v>
                </c:pt>
                <c:pt idx="2">
                  <c:v>89.71</c:v>
                </c:pt>
                <c:pt idx="3">
                  <c:v>90.03</c:v>
                </c:pt>
                <c:pt idx="4">
                  <c:v>88.3</c:v>
                </c:pt>
              </c:numCache>
            </c:numRef>
          </c:val>
          <c:extLst>
            <c:ext xmlns:c16="http://schemas.microsoft.com/office/drawing/2014/chart" uri="{C3380CC4-5D6E-409C-BE32-E72D297353CC}">
              <c16:uniqueId val="{00000000-602D-4A19-8326-E47D5B69D9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602D-4A19-8326-E47D5B69D9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103.62</c:v>
                </c:pt>
                <c:pt idx="1">
                  <c:v>100.18</c:v>
                </c:pt>
                <c:pt idx="2">
                  <c:v>109.68</c:v>
                </c:pt>
                <c:pt idx="3">
                  <c:v>103.32</c:v>
                </c:pt>
                <c:pt idx="4">
                  <c:v>103.46</c:v>
                </c:pt>
              </c:numCache>
            </c:numRef>
          </c:val>
          <c:extLst>
            <c:ext xmlns:c16="http://schemas.microsoft.com/office/drawing/2014/chart" uri="{C3380CC4-5D6E-409C-BE32-E72D297353CC}">
              <c16:uniqueId val="{00000000-850A-4F11-AD61-0690071DB4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850A-4F11-AD61-0690071DB4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41.54</c:v>
                </c:pt>
                <c:pt idx="1">
                  <c:v>43.84</c:v>
                </c:pt>
                <c:pt idx="2">
                  <c:v>46.2</c:v>
                </c:pt>
                <c:pt idx="3">
                  <c:v>48.74</c:v>
                </c:pt>
                <c:pt idx="4">
                  <c:v>51.03</c:v>
                </c:pt>
              </c:numCache>
            </c:numRef>
          </c:val>
          <c:extLst>
            <c:ext xmlns:c16="http://schemas.microsoft.com/office/drawing/2014/chart" uri="{C3380CC4-5D6E-409C-BE32-E72D297353CC}">
              <c16:uniqueId val="{00000000-C384-44F6-90ED-E94F5E5D750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C384-44F6-90ED-E94F5E5D750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11.8</c:v>
                </c:pt>
                <c:pt idx="1">
                  <c:v>11.48</c:v>
                </c:pt>
                <c:pt idx="2">
                  <c:v>14.88</c:v>
                </c:pt>
                <c:pt idx="3" formatCode="#,##0.00;&quot;△&quot;#,##0.00">
                  <c:v>0</c:v>
                </c:pt>
                <c:pt idx="4">
                  <c:v>15.55</c:v>
                </c:pt>
              </c:numCache>
            </c:numRef>
          </c:val>
          <c:extLst>
            <c:ext xmlns:c16="http://schemas.microsoft.com/office/drawing/2014/chart" uri="{C3380CC4-5D6E-409C-BE32-E72D297353CC}">
              <c16:uniqueId val="{00000000-ABB1-498C-89E0-6732952CEC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ABB1-498C-89E0-6732952CEC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D7-46CE-8272-752A21F0E2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AAD7-46CE-8272-752A21F0E2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681.13</c:v>
                </c:pt>
                <c:pt idx="1">
                  <c:v>660.99</c:v>
                </c:pt>
                <c:pt idx="2">
                  <c:v>748.27</c:v>
                </c:pt>
                <c:pt idx="3">
                  <c:v>822.24</c:v>
                </c:pt>
                <c:pt idx="4">
                  <c:v>894.54</c:v>
                </c:pt>
              </c:numCache>
            </c:numRef>
          </c:val>
          <c:extLst>
            <c:ext xmlns:c16="http://schemas.microsoft.com/office/drawing/2014/chart" uri="{C3380CC4-5D6E-409C-BE32-E72D297353CC}">
              <c16:uniqueId val="{00000000-6EA6-4C5A-AC3A-F032AAF260E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6EA6-4C5A-AC3A-F032AAF260E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577.96</c:v>
                </c:pt>
                <c:pt idx="1">
                  <c:v>512.53</c:v>
                </c:pt>
                <c:pt idx="2">
                  <c:v>487.18</c:v>
                </c:pt>
                <c:pt idx="3">
                  <c:v>468.56</c:v>
                </c:pt>
                <c:pt idx="4">
                  <c:v>435.08</c:v>
                </c:pt>
              </c:numCache>
            </c:numRef>
          </c:val>
          <c:extLst>
            <c:ext xmlns:c16="http://schemas.microsoft.com/office/drawing/2014/chart" uri="{C3380CC4-5D6E-409C-BE32-E72D297353CC}">
              <c16:uniqueId val="{00000000-9DD4-4319-8A0A-DC4E5746AF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9DD4-4319-8A0A-DC4E5746AF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88.67</c:v>
                </c:pt>
                <c:pt idx="1">
                  <c:v>94.25</c:v>
                </c:pt>
                <c:pt idx="2">
                  <c:v>99.61</c:v>
                </c:pt>
                <c:pt idx="3">
                  <c:v>94.49</c:v>
                </c:pt>
                <c:pt idx="4">
                  <c:v>95.73</c:v>
                </c:pt>
              </c:numCache>
            </c:numRef>
          </c:val>
          <c:extLst>
            <c:ext xmlns:c16="http://schemas.microsoft.com/office/drawing/2014/chart" uri="{C3380CC4-5D6E-409C-BE32-E72D297353CC}">
              <c16:uniqueId val="{00000000-4E1E-406F-A4B3-BDD0F8F6CF4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4E1E-406F-A4B3-BDD0F8F6CF4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163.38999999999999</c:v>
                </c:pt>
                <c:pt idx="1">
                  <c:v>162.02000000000001</c:v>
                </c:pt>
                <c:pt idx="2">
                  <c:v>158.41</c:v>
                </c:pt>
                <c:pt idx="3">
                  <c:v>174.84</c:v>
                </c:pt>
                <c:pt idx="4">
                  <c:v>172.61</c:v>
                </c:pt>
              </c:numCache>
            </c:numRef>
          </c:val>
          <c:extLst>
            <c:ext xmlns:c16="http://schemas.microsoft.com/office/drawing/2014/chart" uri="{C3380CC4-5D6E-409C-BE32-E72D297353CC}">
              <c16:uniqueId val="{00000000-08CB-4164-91B5-A3527AEFAB8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08CB-4164-91B5-A3527AEFAB8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川棚町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12948</v>
      </c>
      <c r="AM8" s="44"/>
      <c r="AN8" s="44"/>
      <c r="AO8" s="44"/>
      <c r="AP8" s="44"/>
      <c r="AQ8" s="44"/>
      <c r="AR8" s="44"/>
      <c r="AS8" s="44"/>
      <c r="AT8" s="45">
        <f>データ!$S$6</f>
        <v>37.25</v>
      </c>
      <c r="AU8" s="46"/>
      <c r="AV8" s="46"/>
      <c r="AW8" s="46"/>
      <c r="AX8" s="46"/>
      <c r="AY8" s="46"/>
      <c r="AZ8" s="46"/>
      <c r="BA8" s="46"/>
      <c r="BB8" s="47">
        <f>データ!$T$6</f>
        <v>347.6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57.35</v>
      </c>
      <c r="J10" s="46"/>
      <c r="K10" s="46"/>
      <c r="L10" s="46"/>
      <c r="M10" s="46"/>
      <c r="N10" s="46"/>
      <c r="O10" s="80"/>
      <c r="P10" s="47">
        <f>データ!$P$6</f>
        <v>99.82</v>
      </c>
      <c r="Q10" s="47"/>
      <c r="R10" s="47"/>
      <c r="S10" s="47"/>
      <c r="T10" s="47"/>
      <c r="U10" s="47"/>
      <c r="V10" s="47"/>
      <c r="W10" s="44">
        <f>データ!$Q$6</f>
        <v>3520</v>
      </c>
      <c r="X10" s="44"/>
      <c r="Y10" s="44"/>
      <c r="Z10" s="44"/>
      <c r="AA10" s="44"/>
      <c r="AB10" s="44"/>
      <c r="AC10" s="44"/>
      <c r="AD10" s="2"/>
      <c r="AE10" s="2"/>
      <c r="AF10" s="2"/>
      <c r="AG10" s="2"/>
      <c r="AH10" s="2"/>
      <c r="AI10" s="2"/>
      <c r="AJ10" s="2"/>
      <c r="AK10" s="2"/>
      <c r="AL10" s="44">
        <f>データ!$U$6</f>
        <v>12761</v>
      </c>
      <c r="AM10" s="44"/>
      <c r="AN10" s="44"/>
      <c r="AO10" s="44"/>
      <c r="AP10" s="44"/>
      <c r="AQ10" s="44"/>
      <c r="AR10" s="44"/>
      <c r="AS10" s="44"/>
      <c r="AT10" s="45">
        <f>データ!$V$6</f>
        <v>13.9</v>
      </c>
      <c r="AU10" s="46"/>
      <c r="AV10" s="46"/>
      <c r="AW10" s="46"/>
      <c r="AX10" s="46"/>
      <c r="AY10" s="46"/>
      <c r="AZ10" s="46"/>
      <c r="BA10" s="46"/>
      <c r="BB10" s="47">
        <f>データ!$W$6</f>
        <v>918.06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ceUGhIo4OMV+RPkCODHTUSHjoySC9Ak7P1dlW38FnWzR9m1EN/9RcwUxdTY1VOtEbasYsfuaF/5vkvbN+QSA==" saltValue="5NlDnioX/uFxgBMPir/YP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423220</v>
      </c>
      <c r="D6" s="20">
        <f t="shared" si="3"/>
        <v>46</v>
      </c>
      <c r="E6" s="20">
        <f t="shared" si="3"/>
        <v>1</v>
      </c>
      <c r="F6" s="20">
        <f t="shared" si="3"/>
        <v>0</v>
      </c>
      <c r="G6" s="20">
        <f t="shared" si="3"/>
        <v>1</v>
      </c>
      <c r="H6" s="20" t="str">
        <f t="shared" si="3"/>
        <v>長崎県　川棚町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57.35</v>
      </c>
      <c r="P6" s="21">
        <f t="shared" si="3"/>
        <v>99.82</v>
      </c>
      <c r="Q6" s="21">
        <f t="shared" si="3"/>
        <v>3520</v>
      </c>
      <c r="R6" s="21">
        <f t="shared" si="3"/>
        <v>12948</v>
      </c>
      <c r="S6" s="21">
        <f t="shared" si="3"/>
        <v>37.25</v>
      </c>
      <c r="T6" s="21">
        <f t="shared" si="3"/>
        <v>347.6</v>
      </c>
      <c r="U6" s="21">
        <f t="shared" si="3"/>
        <v>12761</v>
      </c>
      <c r="V6" s="21">
        <f t="shared" si="3"/>
        <v>13.9</v>
      </c>
      <c r="W6" s="21">
        <f t="shared" si="3"/>
        <v>918.06</v>
      </c>
      <c r="X6" s="22">
        <f>IF(X7="",NA(),X7)</f>
        <v>103.62</v>
      </c>
      <c r="Y6" s="22">
        <f t="shared" ref="Y6:AG6" si="4">IF(Y7="",NA(),Y7)</f>
        <v>100.18</v>
      </c>
      <c r="Z6" s="22">
        <f t="shared" si="4"/>
        <v>109.68</v>
      </c>
      <c r="AA6" s="22">
        <f t="shared" si="4"/>
        <v>103.32</v>
      </c>
      <c r="AB6" s="22">
        <f t="shared" si="4"/>
        <v>103.46</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681.13</v>
      </c>
      <c r="AU6" s="22">
        <f t="shared" ref="AU6:BC6" si="6">IF(AU7="",NA(),AU7)</f>
        <v>660.99</v>
      </c>
      <c r="AV6" s="22">
        <f t="shared" si="6"/>
        <v>748.27</v>
      </c>
      <c r="AW6" s="22">
        <f t="shared" si="6"/>
        <v>822.24</v>
      </c>
      <c r="AX6" s="22">
        <f t="shared" si="6"/>
        <v>894.54</v>
      </c>
      <c r="AY6" s="22">
        <f t="shared" si="6"/>
        <v>371.81</v>
      </c>
      <c r="AZ6" s="22">
        <f t="shared" si="6"/>
        <v>384.23</v>
      </c>
      <c r="BA6" s="22">
        <f t="shared" si="6"/>
        <v>364.3</v>
      </c>
      <c r="BB6" s="22">
        <f t="shared" si="6"/>
        <v>378.87</v>
      </c>
      <c r="BC6" s="22">
        <f t="shared" si="6"/>
        <v>362.35</v>
      </c>
      <c r="BD6" s="21" t="str">
        <f>IF(BD7="","",IF(BD7="-","【-】","【"&amp;SUBSTITUTE(TEXT(BD7,"#,##0.00"),"-","△")&amp;"】"))</f>
        <v>【239.69】</v>
      </c>
      <c r="BE6" s="22">
        <f>IF(BE7="",NA(),BE7)</f>
        <v>577.96</v>
      </c>
      <c r="BF6" s="22">
        <f t="shared" ref="BF6:BN6" si="7">IF(BF7="",NA(),BF7)</f>
        <v>512.53</v>
      </c>
      <c r="BG6" s="22">
        <f t="shared" si="7"/>
        <v>487.18</v>
      </c>
      <c r="BH6" s="22">
        <f t="shared" si="7"/>
        <v>468.56</v>
      </c>
      <c r="BI6" s="22">
        <f t="shared" si="7"/>
        <v>435.08</v>
      </c>
      <c r="BJ6" s="22">
        <f t="shared" si="7"/>
        <v>465.85</v>
      </c>
      <c r="BK6" s="22">
        <f t="shared" si="7"/>
        <v>439.43</v>
      </c>
      <c r="BL6" s="22">
        <f t="shared" si="7"/>
        <v>438.41</v>
      </c>
      <c r="BM6" s="22">
        <f t="shared" si="7"/>
        <v>430.23</v>
      </c>
      <c r="BN6" s="22">
        <f t="shared" si="7"/>
        <v>429.24</v>
      </c>
      <c r="BO6" s="21" t="str">
        <f>IF(BO7="","",IF(BO7="-","【-】","【"&amp;SUBSTITUTE(TEXT(BO7,"#,##0.00"),"-","△")&amp;"】"))</f>
        <v>【264.86】</v>
      </c>
      <c r="BP6" s="22">
        <f>IF(BP7="",NA(),BP7)</f>
        <v>88.67</v>
      </c>
      <c r="BQ6" s="22">
        <f t="shared" ref="BQ6:BY6" si="8">IF(BQ7="",NA(),BQ7)</f>
        <v>94.25</v>
      </c>
      <c r="BR6" s="22">
        <f t="shared" si="8"/>
        <v>99.61</v>
      </c>
      <c r="BS6" s="22">
        <f t="shared" si="8"/>
        <v>94.49</v>
      </c>
      <c r="BT6" s="22">
        <f t="shared" si="8"/>
        <v>95.73</v>
      </c>
      <c r="BU6" s="22">
        <f t="shared" si="8"/>
        <v>92.39</v>
      </c>
      <c r="BV6" s="22">
        <f t="shared" si="8"/>
        <v>94.41</v>
      </c>
      <c r="BW6" s="22">
        <f t="shared" si="8"/>
        <v>90.96</v>
      </c>
      <c r="BX6" s="22">
        <f t="shared" si="8"/>
        <v>90.66</v>
      </c>
      <c r="BY6" s="22">
        <f t="shared" si="8"/>
        <v>90.78</v>
      </c>
      <c r="BZ6" s="21" t="str">
        <f>IF(BZ7="","",IF(BZ7="-","【-】","【"&amp;SUBSTITUTE(TEXT(BZ7,"#,##0.00"),"-","△")&amp;"】"))</f>
        <v>【97.59】</v>
      </c>
      <c r="CA6" s="22">
        <f>IF(CA7="",NA(),CA7)</f>
        <v>163.38999999999999</v>
      </c>
      <c r="CB6" s="22">
        <f t="shared" ref="CB6:CJ6" si="9">IF(CB7="",NA(),CB7)</f>
        <v>162.02000000000001</v>
      </c>
      <c r="CC6" s="22">
        <f t="shared" si="9"/>
        <v>158.41</v>
      </c>
      <c r="CD6" s="22">
        <f t="shared" si="9"/>
        <v>174.84</v>
      </c>
      <c r="CE6" s="22">
        <f t="shared" si="9"/>
        <v>172.61</v>
      </c>
      <c r="CF6" s="22">
        <f t="shared" si="9"/>
        <v>192.98</v>
      </c>
      <c r="CG6" s="22">
        <f t="shared" si="9"/>
        <v>192.13</v>
      </c>
      <c r="CH6" s="22">
        <f t="shared" si="9"/>
        <v>197.04</v>
      </c>
      <c r="CI6" s="22">
        <f t="shared" si="9"/>
        <v>199.33</v>
      </c>
      <c r="CJ6" s="22">
        <f t="shared" si="9"/>
        <v>202.75</v>
      </c>
      <c r="CK6" s="21" t="str">
        <f>IF(CK7="","",IF(CK7="-","【-】","【"&amp;SUBSTITUTE(TEXT(CK7,"#,##0.00"),"-","△")&amp;"】"))</f>
        <v>【181.66】</v>
      </c>
      <c r="CL6" s="22">
        <f>IF(CL7="",NA(),CL7)</f>
        <v>59.86</v>
      </c>
      <c r="CM6" s="22">
        <f t="shared" ref="CM6:CU6" si="10">IF(CM7="",NA(),CM7)</f>
        <v>61</v>
      </c>
      <c r="CN6" s="22">
        <f t="shared" si="10"/>
        <v>59.24</v>
      </c>
      <c r="CO6" s="22">
        <f t="shared" si="10"/>
        <v>55.35</v>
      </c>
      <c r="CP6" s="22">
        <f t="shared" si="10"/>
        <v>57.45</v>
      </c>
      <c r="CQ6" s="22">
        <f t="shared" si="10"/>
        <v>54.43</v>
      </c>
      <c r="CR6" s="22">
        <f t="shared" si="10"/>
        <v>53.87</v>
      </c>
      <c r="CS6" s="22">
        <f t="shared" si="10"/>
        <v>54.49</v>
      </c>
      <c r="CT6" s="22">
        <f t="shared" si="10"/>
        <v>54.8</v>
      </c>
      <c r="CU6" s="22">
        <f t="shared" si="10"/>
        <v>55.47</v>
      </c>
      <c r="CV6" s="21" t="str">
        <f>IF(CV7="","",IF(CV7="-","【-】","【"&amp;SUBSTITUTE(TEXT(CV7,"#,##0.00"),"-","△")&amp;"】"))</f>
        <v>【60.21】</v>
      </c>
      <c r="CW6" s="22">
        <f>IF(CW7="",NA(),CW7)</f>
        <v>90.03</v>
      </c>
      <c r="CX6" s="22">
        <f t="shared" ref="CX6:DF6" si="11">IF(CX7="",NA(),CX7)</f>
        <v>90.07</v>
      </c>
      <c r="CY6" s="22">
        <f t="shared" si="11"/>
        <v>89.71</v>
      </c>
      <c r="CZ6" s="22">
        <f t="shared" si="11"/>
        <v>90.03</v>
      </c>
      <c r="DA6" s="22">
        <f t="shared" si="11"/>
        <v>88.3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41.54</v>
      </c>
      <c r="DI6" s="22">
        <f t="shared" ref="DI6:DQ6" si="12">IF(DI7="",NA(),DI7)</f>
        <v>43.84</v>
      </c>
      <c r="DJ6" s="22">
        <f t="shared" si="12"/>
        <v>46.2</v>
      </c>
      <c r="DK6" s="22">
        <f t="shared" si="12"/>
        <v>48.74</v>
      </c>
      <c r="DL6" s="22">
        <f t="shared" si="12"/>
        <v>51.03</v>
      </c>
      <c r="DM6" s="22">
        <f t="shared" si="12"/>
        <v>49.39</v>
      </c>
      <c r="DN6" s="22">
        <f t="shared" si="12"/>
        <v>50.75</v>
      </c>
      <c r="DO6" s="22">
        <f t="shared" si="12"/>
        <v>51.72</v>
      </c>
      <c r="DP6" s="22">
        <f t="shared" si="12"/>
        <v>52.27</v>
      </c>
      <c r="DQ6" s="22">
        <f t="shared" si="12"/>
        <v>52.87</v>
      </c>
      <c r="DR6" s="21" t="str">
        <f>IF(DR7="","",IF(DR7="-","【-】","【"&amp;SUBSTITUTE(TEXT(DR7,"#,##0.00"),"-","△")&amp;"】"))</f>
        <v>【52.41】</v>
      </c>
      <c r="DS6" s="22">
        <f>IF(DS7="",NA(),DS7)</f>
        <v>11.8</v>
      </c>
      <c r="DT6" s="22">
        <f t="shared" ref="DT6:EB6" si="13">IF(DT7="",NA(),DT7)</f>
        <v>11.48</v>
      </c>
      <c r="DU6" s="22">
        <f t="shared" si="13"/>
        <v>14.88</v>
      </c>
      <c r="DV6" s="21">
        <f t="shared" si="13"/>
        <v>0</v>
      </c>
      <c r="DW6" s="22">
        <f t="shared" si="13"/>
        <v>15.55</v>
      </c>
      <c r="DX6" s="22">
        <f t="shared" si="13"/>
        <v>18.57</v>
      </c>
      <c r="DY6" s="22">
        <f t="shared" si="13"/>
        <v>21.14</v>
      </c>
      <c r="DZ6" s="22">
        <f t="shared" si="13"/>
        <v>22.12</v>
      </c>
      <c r="EA6" s="22">
        <f t="shared" si="13"/>
        <v>25.67</v>
      </c>
      <c r="EB6" s="22">
        <f t="shared" si="13"/>
        <v>26.86</v>
      </c>
      <c r="EC6" s="21" t="str">
        <f>IF(EC7="","",IF(EC7="-","【-】","【"&amp;SUBSTITUTE(TEXT(EC7,"#,##0.00"),"-","△")&amp;"】"))</f>
        <v>【26.78】</v>
      </c>
      <c r="ED6" s="22">
        <f>IF(ED7="",NA(),ED7)</f>
        <v>0.12</v>
      </c>
      <c r="EE6" s="22">
        <f t="shared" ref="EE6:EM6" si="14">IF(EE7="",NA(),EE7)</f>
        <v>0.42</v>
      </c>
      <c r="EF6" s="22">
        <f t="shared" si="14"/>
        <v>0.27</v>
      </c>
      <c r="EG6" s="22">
        <f t="shared" si="14"/>
        <v>0.02</v>
      </c>
      <c r="EH6" s="22">
        <f t="shared" si="14"/>
        <v>7.0000000000000007E-2</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423220</v>
      </c>
      <c r="D7" s="24">
        <v>46</v>
      </c>
      <c r="E7" s="24">
        <v>1</v>
      </c>
      <c r="F7" s="24">
        <v>0</v>
      </c>
      <c r="G7" s="24">
        <v>1</v>
      </c>
      <c r="H7" s="24" t="s">
        <v>93</v>
      </c>
      <c r="I7" s="24" t="s">
        <v>94</v>
      </c>
      <c r="J7" s="24" t="s">
        <v>95</v>
      </c>
      <c r="K7" s="24" t="s">
        <v>96</v>
      </c>
      <c r="L7" s="24" t="s">
        <v>97</v>
      </c>
      <c r="M7" s="24" t="s">
        <v>98</v>
      </c>
      <c r="N7" s="25" t="s">
        <v>99</v>
      </c>
      <c r="O7" s="25">
        <v>57.35</v>
      </c>
      <c r="P7" s="25">
        <v>99.82</v>
      </c>
      <c r="Q7" s="25">
        <v>3520</v>
      </c>
      <c r="R7" s="25">
        <v>12948</v>
      </c>
      <c r="S7" s="25">
        <v>37.25</v>
      </c>
      <c r="T7" s="25">
        <v>347.6</v>
      </c>
      <c r="U7" s="25">
        <v>12761</v>
      </c>
      <c r="V7" s="25">
        <v>13.9</v>
      </c>
      <c r="W7" s="25">
        <v>918.06</v>
      </c>
      <c r="X7" s="25">
        <v>103.62</v>
      </c>
      <c r="Y7" s="25">
        <v>100.18</v>
      </c>
      <c r="Z7" s="25">
        <v>109.68</v>
      </c>
      <c r="AA7" s="25">
        <v>103.32</v>
      </c>
      <c r="AB7" s="25">
        <v>103.46</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681.13</v>
      </c>
      <c r="AU7" s="25">
        <v>660.99</v>
      </c>
      <c r="AV7" s="25">
        <v>748.27</v>
      </c>
      <c r="AW7" s="25">
        <v>822.24</v>
      </c>
      <c r="AX7" s="25">
        <v>894.54</v>
      </c>
      <c r="AY7" s="25">
        <v>371.81</v>
      </c>
      <c r="AZ7" s="25">
        <v>384.23</v>
      </c>
      <c r="BA7" s="25">
        <v>364.3</v>
      </c>
      <c r="BB7" s="25">
        <v>378.87</v>
      </c>
      <c r="BC7" s="25">
        <v>362.35</v>
      </c>
      <c r="BD7" s="25">
        <v>239.69</v>
      </c>
      <c r="BE7" s="25">
        <v>577.96</v>
      </c>
      <c r="BF7" s="25">
        <v>512.53</v>
      </c>
      <c r="BG7" s="25">
        <v>487.18</v>
      </c>
      <c r="BH7" s="25">
        <v>468.56</v>
      </c>
      <c r="BI7" s="25">
        <v>435.08</v>
      </c>
      <c r="BJ7" s="25">
        <v>465.85</v>
      </c>
      <c r="BK7" s="25">
        <v>439.43</v>
      </c>
      <c r="BL7" s="25">
        <v>438.41</v>
      </c>
      <c r="BM7" s="25">
        <v>430.23</v>
      </c>
      <c r="BN7" s="25">
        <v>429.24</v>
      </c>
      <c r="BO7" s="25">
        <v>264.86</v>
      </c>
      <c r="BP7" s="25">
        <v>88.67</v>
      </c>
      <c r="BQ7" s="25">
        <v>94.25</v>
      </c>
      <c r="BR7" s="25">
        <v>99.61</v>
      </c>
      <c r="BS7" s="25">
        <v>94.49</v>
      </c>
      <c r="BT7" s="25">
        <v>95.73</v>
      </c>
      <c r="BU7" s="25">
        <v>92.39</v>
      </c>
      <c r="BV7" s="25">
        <v>94.41</v>
      </c>
      <c r="BW7" s="25">
        <v>90.96</v>
      </c>
      <c r="BX7" s="25">
        <v>90.66</v>
      </c>
      <c r="BY7" s="25">
        <v>90.78</v>
      </c>
      <c r="BZ7" s="25">
        <v>97.59</v>
      </c>
      <c r="CA7" s="25">
        <v>163.38999999999999</v>
      </c>
      <c r="CB7" s="25">
        <v>162.02000000000001</v>
      </c>
      <c r="CC7" s="25">
        <v>158.41</v>
      </c>
      <c r="CD7" s="25">
        <v>174.84</v>
      </c>
      <c r="CE7" s="25">
        <v>172.61</v>
      </c>
      <c r="CF7" s="25">
        <v>192.98</v>
      </c>
      <c r="CG7" s="25">
        <v>192.13</v>
      </c>
      <c r="CH7" s="25">
        <v>197.04</v>
      </c>
      <c r="CI7" s="25">
        <v>199.33</v>
      </c>
      <c r="CJ7" s="25">
        <v>202.75</v>
      </c>
      <c r="CK7" s="25">
        <v>181.66</v>
      </c>
      <c r="CL7" s="25">
        <v>59.86</v>
      </c>
      <c r="CM7" s="25">
        <v>61</v>
      </c>
      <c r="CN7" s="25">
        <v>59.24</v>
      </c>
      <c r="CO7" s="25">
        <v>55.35</v>
      </c>
      <c r="CP7" s="25">
        <v>57.45</v>
      </c>
      <c r="CQ7" s="25">
        <v>54.43</v>
      </c>
      <c r="CR7" s="25">
        <v>53.87</v>
      </c>
      <c r="CS7" s="25">
        <v>54.49</v>
      </c>
      <c r="CT7" s="25">
        <v>54.8</v>
      </c>
      <c r="CU7" s="25">
        <v>55.47</v>
      </c>
      <c r="CV7" s="25">
        <v>60.21</v>
      </c>
      <c r="CW7" s="25">
        <v>90.03</v>
      </c>
      <c r="CX7" s="25">
        <v>90.07</v>
      </c>
      <c r="CY7" s="25">
        <v>89.71</v>
      </c>
      <c r="CZ7" s="25">
        <v>90.03</v>
      </c>
      <c r="DA7" s="25">
        <v>88.3</v>
      </c>
      <c r="DB7" s="25">
        <v>79.44</v>
      </c>
      <c r="DC7" s="25">
        <v>79.489999999999995</v>
      </c>
      <c r="DD7" s="25">
        <v>78.8</v>
      </c>
      <c r="DE7" s="25">
        <v>77.98</v>
      </c>
      <c r="DF7" s="25">
        <v>76.97</v>
      </c>
      <c r="DG7" s="25">
        <v>89.21</v>
      </c>
      <c r="DH7" s="25">
        <v>41.54</v>
      </c>
      <c r="DI7" s="25">
        <v>43.84</v>
      </c>
      <c r="DJ7" s="25">
        <v>46.2</v>
      </c>
      <c r="DK7" s="25">
        <v>48.74</v>
      </c>
      <c r="DL7" s="25">
        <v>51.03</v>
      </c>
      <c r="DM7" s="25">
        <v>49.39</v>
      </c>
      <c r="DN7" s="25">
        <v>50.75</v>
      </c>
      <c r="DO7" s="25">
        <v>51.72</v>
      </c>
      <c r="DP7" s="25">
        <v>52.27</v>
      </c>
      <c r="DQ7" s="25">
        <v>52.87</v>
      </c>
      <c r="DR7" s="25">
        <v>52.41</v>
      </c>
      <c r="DS7" s="25">
        <v>11.8</v>
      </c>
      <c r="DT7" s="25">
        <v>11.48</v>
      </c>
      <c r="DU7" s="25">
        <v>14.88</v>
      </c>
      <c r="DV7" s="25">
        <v>0</v>
      </c>
      <c r="DW7" s="25">
        <v>15.55</v>
      </c>
      <c r="DX7" s="25">
        <v>18.57</v>
      </c>
      <c r="DY7" s="25">
        <v>21.14</v>
      </c>
      <c r="DZ7" s="25">
        <v>22.12</v>
      </c>
      <c r="EA7" s="25">
        <v>25.67</v>
      </c>
      <c r="EB7" s="25">
        <v>26.86</v>
      </c>
      <c r="EC7" s="25">
        <v>26.78</v>
      </c>
      <c r="ED7" s="25">
        <v>0.12</v>
      </c>
      <c r="EE7" s="25">
        <v>0.42</v>
      </c>
      <c r="EF7" s="25">
        <v>0.27</v>
      </c>
      <c r="EG7" s="25">
        <v>0.02</v>
      </c>
      <c r="EH7" s="25">
        <v>7.0000000000000007E-2</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2026-01-20T06:00:35Z</cp:lastPrinted>
  <dcterms:created xsi:type="dcterms:W3CDTF">2025-12-12T09:23:58Z</dcterms:created>
  <dcterms:modified xsi:type="dcterms:W3CDTF">2026-03-04T05:40:42Z</dcterms:modified>
  <cp:category/>
</cp:coreProperties>
</file>