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7B37E9F-43A4-4039-AE1C-C5636341FC52}" xr6:coauthVersionLast="47" xr6:coauthVersionMax="47" xr10:uidLastSave="{00000000-0000-0000-0000-000000000000}"/>
  <workbookProtection workbookAlgorithmName="SHA-512" workbookHashValue="kkIcBrL+1pDn1o0GkBcKiS08ppXRJr/60qa4zQ9AFmRjzwuWHL+zjOnZf07hBiqYIAmMGsXkwtbtTLE7pljK7g==" workbookSaltValue="SNZUi2aaJb5wODWTUIBpY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AL10" i="4"/>
  <c r="W10" i="4"/>
  <c r="P10" i="4"/>
  <c r="B10" i="4"/>
  <c r="BB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<sst xmlns="http://schemas.openxmlformats.org/spreadsheetml/2006/main" count="228" uniqueCount="113">
  <si>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</si>
  <si>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</si>
  <si>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</si>
  <si>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</si>
  <si>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</si>
  <si>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</si>
  <si>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</si>
  <si>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</si>
  <si>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</si>
  <si>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</si>
  <si>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</si>
  <si>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</si>
  <si>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</si>
  <si>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</si>
  <si>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</si>
  <si>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</si>
  <si>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</si>
  <si>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</si>
  <si>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</si>
  <si>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</si>
  <si>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</si>
  <si>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</si>
  <si>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</si>
  <si>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</si>
  <si>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</si>
  <si>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</si>
  <si>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</si>
  <si>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</si>
  <si>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</si>
  <si>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</si>
  <si>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</si>
  <si>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</si>
  <si>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</si>
  <si>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</si>
  <si>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</si>
  <si>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</si>
  <si>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</si>
  <si>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</si>
  <si>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</si>
  <si>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</si>
  <si>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</si>
  <si>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</si>
  <si>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</si>
  <si>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</si>
  <si>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</si>
  <si>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</si>
  <si>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</si>
  <si>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</si>
  <si>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</si>
  <si>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</si>
  <si>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</si>
  <si>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</si>
  <si>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</si>
  <si>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</si>
  <si>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</si>
  <si>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</si>
  <si>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</si>
  <si>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</si>
  <si>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</si>
  <si>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</si>
  <si>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</si>
  <si>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</si>
  <si>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</si>
  <si>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</si>
  <si>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</si>
  <si>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</si>
  <si>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</si>
  <si>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</si>
  <si>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</si>
  <si>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</si>
  <si>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</si>
  <si>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</si>
  <si>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</si>
  <si>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</si>
  <si>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</si>
  <si>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</si>
  <si>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</si>
  <si>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</si>
  <si>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</si>
  <si>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</si>
  <si>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</si>
  <si>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</si>
  <si>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</si>
  <si>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</si>
  <si>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</si>
  <si>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</si>
  <si>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</si>
  <si>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</si>
  <si>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</si>
  <si>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</si>
  <si>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</si>
  <si>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</si>
  <si>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</si>
  <si>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</si>
  <si>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</si>
  <si>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</si>
  <si>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</si>
  <si>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</si>
  <si>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</si>
  <si>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</si>
  <si>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</si>
  <si>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</si>
  <si>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</si>
  <si>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</si>
  <si>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</si>
  <si>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</si>
  <si>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</si>
  <si>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</si>
  <si>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</si>
  <si>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</si>
  <si>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経常収支比率は、令和６年度になり初めて赤字経営に転じてしまい、料金回収率については類似団体平均値並みとなったものの、依然として基準外繰入に依存しなければならない状況である。赤字経営となった主な原因は職員の増員に伴う人件費の増額である。
その状況を改善するためにも適正な料金設定に近づくよう経営審議会を開き協議を重ねているが、極端な料金設定は困難であり、将来的にも厳しい経営状況が続くことが見込まれる。　　　　　　　　　　　　　
・給水原価は類似団体平均値を下回っているが、さらなる改善のため、有収率向上に向けた取り組みを行い、コスト削減に努めることが必要である。　　　　　
・企業債残高対給水収益比率については、更新事業さらには耐震化事業を実施していく必要があることから、事業量の検討と必要性を見極めながら、企業債が膨らみすぎないよう計画的に進める必要がある。
</t>
    <phoneticPr fontId="4"/>
  </si>
  <si>
    <r>
      <rPr>
        <sz val="11"/>
        <rFont val="ＭＳ ゴシック"/>
        <family val="3"/>
        <charset val="128"/>
      </rPr>
      <t>近年は小口径管及び給水管の老朽化による漏水が増加傾向にあったが,令和6年度は改善し、有収率が上昇に転じた。　　　　　　　　　　　　　　　　　　　　　
上昇した原因は、老朽管更新事業と同時に給水管更新を実施したことによる少量漏水箇所の減少によるものと捉えている。
今後も小口径管及び給水管も含めた計画的な更新が必要である。</t>
    </r>
    <r>
      <rPr>
        <sz val="11"/>
        <color theme="1"/>
        <rFont val="ＭＳ ゴシック"/>
        <family val="3"/>
        <charset val="128"/>
      </rPr>
      <t xml:space="preserve">
</t>
    </r>
    <rPh sb="75" eb="77">
      <t>ジョウショウ</t>
    </rPh>
    <rPh sb="79" eb="81">
      <t>ゲンイン</t>
    </rPh>
    <rPh sb="83" eb="90">
      <t>ロウキュウカンコウシンジギョウ</t>
    </rPh>
    <rPh sb="91" eb="93">
      <t>ドウジ</t>
    </rPh>
    <rPh sb="94" eb="97">
      <t>キュウスイカン</t>
    </rPh>
    <rPh sb="97" eb="99">
      <t>コウシン</t>
    </rPh>
    <rPh sb="100" eb="102">
      <t>ジッシ</t>
    </rPh>
    <rPh sb="109" eb="113">
      <t>ショウリョウロウスイ</t>
    </rPh>
    <rPh sb="113" eb="115">
      <t>カショ</t>
    </rPh>
    <rPh sb="116" eb="118">
      <t>ゲンショウ</t>
    </rPh>
    <rPh sb="124" eb="125">
      <t>トラ</t>
    </rPh>
    <rPh sb="131" eb="133">
      <t>コンゴ</t>
    </rPh>
    <phoneticPr fontId="4"/>
  </si>
  <si>
    <r>
      <rPr>
        <sz val="11"/>
        <rFont val="ＭＳ ゴシック"/>
        <family val="3"/>
        <charset val="128"/>
      </rPr>
      <t>これまで統合簡易水道事業及び基幹改良事業により施設の統廃合、老朽管の更新を進めてきたことから、維持管理費の削減や漏水量の低減等一定の効果が得られている。
しかし近年は小口径管及び給水管の老朽化による漏水が増加傾向にあり、さらなる有収率向上へ取り組むことが必要である。　　　　　　
将来の安定給水へ向け、料金の適正設定および経営の改善を進めながら、老朽管更新事業・耐震化事業を実施していくことが必要となる。　</t>
    </r>
    <r>
      <rPr>
        <sz val="11"/>
        <color theme="1"/>
        <rFont val="ＭＳ ゴシック"/>
        <family val="3"/>
        <charset val="128"/>
      </rPr>
      <t xml:space="preserve">
</t>
    </r>
    <rPh sb="51" eb="52">
      <t>ヒ</t>
    </rPh>
    <rPh sb="119" eb="120">
      <t>ト</t>
    </rPh>
    <rPh sb="121" eb="122">
      <t>ク</t>
    </rPh>
    <rPh sb="126" eb="128">
      <t>ヒツヨウ</t>
    </rPh>
    <rPh sb="139" eb="141">
      <t>ショウライ</t>
    </rPh>
    <rPh sb="142" eb="146">
      <t>アンテイキュウスイ</t>
    </rPh>
    <rPh sb="147" eb="148">
      <t>ム</t>
    </rPh>
    <rPh sb="150" eb="152">
      <t>リョウキン</t>
    </rPh>
    <rPh sb="153" eb="157">
      <t>テキセイセッテイ</t>
    </rPh>
    <rPh sb="160" eb="162">
      <t>ケイエイ</t>
    </rPh>
    <rPh sb="163" eb="165">
      <t>カイゼン</t>
    </rPh>
    <rPh sb="166" eb="167">
      <t>スス</t>
    </rPh>
    <rPh sb="167" eb="168">
      <t>スス</t>
    </rPh>
    <rPh sb="175" eb="176">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</si>
</sst>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1.26</c:v>
                </c:pt>
                <c:pt idx="1">
                  <c:v>0.59</c:v>
                </c:pt>
                <c:pt idx="2">
                  <c:v>1.75</c:v>
                </c:pt>
                <c:pt idx="3">
                  <c:v>1.19</c:v>
                </c:pt>
                <c:pt idx="4">
                  <c:v>1.9</c:v>
                </c:pt>
              </c:numCache>
            </c:numRef>
          </c:val>
          <c:extLst>
            <c:ext xmlns:c16="http://schemas.microsoft.com/office/drawing/2014/chart" uri="{C3380CC4-5D6E-409C-BE32-E72D297353CC}">
              <c16:uniqueId val="{00000000-579D-4F38-B16C-3C11C201033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579D-4F38-B16C-3C11C201033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31.55</c:v>
                </c:pt>
                <c:pt idx="1">
                  <c:v>31.3</c:v>
                </c:pt>
                <c:pt idx="2">
                  <c:v>31.48</c:v>
                </c:pt>
                <c:pt idx="3">
                  <c:v>30.6</c:v>
                </c:pt>
                <c:pt idx="4">
                  <c:v>29.25</c:v>
                </c:pt>
              </c:numCache>
            </c:numRef>
          </c:val>
          <c:extLst>
            <c:ext xmlns:c16="http://schemas.microsoft.com/office/drawing/2014/chart" uri="{C3380CC4-5D6E-409C-BE32-E72D297353CC}">
              <c16:uniqueId val="{00000000-26BF-4BEF-9464-238020A757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26BF-4BEF-9464-238020A757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74.66</c:v>
                </c:pt>
                <c:pt idx="1">
                  <c:v>73.900000000000006</c:v>
                </c:pt>
                <c:pt idx="2">
                  <c:v>73.290000000000006</c:v>
                </c:pt>
                <c:pt idx="3">
                  <c:v>73.64</c:v>
                </c:pt>
                <c:pt idx="4">
                  <c:v>76.19</c:v>
                </c:pt>
              </c:numCache>
            </c:numRef>
          </c:val>
          <c:extLst>
            <c:ext xmlns:c16="http://schemas.microsoft.com/office/drawing/2014/chart" uri="{C3380CC4-5D6E-409C-BE32-E72D297353CC}">
              <c16:uniqueId val="{00000000-EC3C-4DD5-B0F7-00BB920C88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EC3C-4DD5-B0F7-00BB920C88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111.26</c:v>
                </c:pt>
                <c:pt idx="1">
                  <c:v>112.5</c:v>
                </c:pt>
                <c:pt idx="2">
                  <c:v>103.09</c:v>
                </c:pt>
                <c:pt idx="3">
                  <c:v>101.29</c:v>
                </c:pt>
                <c:pt idx="4">
                  <c:v>95.44</c:v>
                </c:pt>
              </c:numCache>
            </c:numRef>
          </c:val>
          <c:extLst>
            <c:ext xmlns:c16="http://schemas.microsoft.com/office/drawing/2014/chart" uri="{C3380CC4-5D6E-409C-BE32-E72D297353CC}">
              <c16:uniqueId val="{00000000-0A25-44D3-BB20-46CD09AAB1B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0A25-44D3-BB20-46CD09AAB1B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15.45</c:v>
                </c:pt>
                <c:pt idx="1">
                  <c:v>18.68</c:v>
                </c:pt>
                <c:pt idx="2">
                  <c:v>21.23</c:v>
                </c:pt>
                <c:pt idx="3">
                  <c:v>23.35</c:v>
                </c:pt>
                <c:pt idx="4">
                  <c:v>25.63</c:v>
                </c:pt>
              </c:numCache>
            </c:numRef>
          </c:val>
          <c:extLst>
            <c:ext xmlns:c16="http://schemas.microsoft.com/office/drawing/2014/chart" uri="{C3380CC4-5D6E-409C-BE32-E72D297353CC}">
              <c16:uniqueId val="{00000000-B090-4296-868C-D0AEF7D659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090-4296-868C-D0AEF7D659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11.55</c:v>
                </c:pt>
                <c:pt idx="1">
                  <c:v>12.49</c:v>
                </c:pt>
                <c:pt idx="2">
                  <c:v>12.43</c:v>
                </c:pt>
                <c:pt idx="3">
                  <c:v>18.43</c:v>
                </c:pt>
                <c:pt idx="4">
                  <c:v>22.46</c:v>
                </c:pt>
              </c:numCache>
            </c:numRef>
          </c:val>
          <c:extLst>
            <c:ext xmlns:c16="http://schemas.microsoft.com/office/drawing/2014/chart" uri="{C3380CC4-5D6E-409C-BE32-E72D297353CC}">
              <c16:uniqueId val="{00000000-DF4F-4C6C-A03B-42D262ECE02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DF4F-4C6C-A03B-42D262ECE02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5.41</c:v>
                </c:pt>
              </c:numCache>
            </c:numRef>
          </c:val>
          <c:extLst>
            <c:ext xmlns:c16="http://schemas.microsoft.com/office/drawing/2014/chart" uri="{C3380CC4-5D6E-409C-BE32-E72D297353CC}">
              <c16:uniqueId val="{00000000-351C-439B-A452-6D887A19E9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351C-439B-A452-6D887A19E9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619.95000000000005</c:v>
                </c:pt>
                <c:pt idx="1">
                  <c:v>435.13</c:v>
                </c:pt>
                <c:pt idx="2">
                  <c:v>413.05</c:v>
                </c:pt>
                <c:pt idx="3">
                  <c:v>371.47</c:v>
                </c:pt>
                <c:pt idx="4">
                  <c:v>975.51</c:v>
                </c:pt>
              </c:numCache>
            </c:numRef>
          </c:val>
          <c:extLst>
            <c:ext xmlns:c16="http://schemas.microsoft.com/office/drawing/2014/chart" uri="{C3380CC4-5D6E-409C-BE32-E72D297353CC}">
              <c16:uniqueId val="{00000000-B07F-4B0B-9D53-09D5FE36D3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B07F-4B0B-9D53-09D5FE36D3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869.58</c:v>
                </c:pt>
                <c:pt idx="1">
                  <c:v>745.3</c:v>
                </c:pt>
                <c:pt idx="2">
                  <c:v>1065.76</c:v>
                </c:pt>
                <c:pt idx="3">
                  <c:v>1186.72</c:v>
                </c:pt>
                <c:pt idx="4">
                  <c:v>876.32</c:v>
                </c:pt>
              </c:numCache>
            </c:numRef>
          </c:val>
          <c:extLst>
            <c:ext xmlns:c16="http://schemas.microsoft.com/office/drawing/2014/chart" uri="{C3380CC4-5D6E-409C-BE32-E72D297353CC}">
              <c16:uniqueId val="{00000000-2841-4CEC-8A98-B1484E794A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2841-4CEC-8A98-B1484E794A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74.63</c:v>
                </c:pt>
                <c:pt idx="1">
                  <c:v>88.26</c:v>
                </c:pt>
                <c:pt idx="2">
                  <c:v>62.45</c:v>
                </c:pt>
                <c:pt idx="3">
                  <c:v>59.11</c:v>
                </c:pt>
                <c:pt idx="4">
                  <c:v>83.85</c:v>
                </c:pt>
              </c:numCache>
            </c:numRef>
          </c:val>
          <c:extLst>
            <c:ext xmlns:c16="http://schemas.microsoft.com/office/drawing/2014/chart" uri="{C3380CC4-5D6E-409C-BE32-E72D297353CC}">
              <c16:uniqueId val="{00000000-9333-431C-8E5E-51E176E624C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9333-431C-8E5E-51E176E624C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196.22</c:v>
                </c:pt>
                <c:pt idx="1">
                  <c:v>193.37</c:v>
                </c:pt>
                <c:pt idx="2">
                  <c:v>213.29</c:v>
                </c:pt>
                <c:pt idx="3">
                  <c:v>225.05</c:v>
                </c:pt>
                <c:pt idx="4">
                  <c:v>234.13</c:v>
                </c:pt>
              </c:numCache>
            </c:numRef>
          </c:val>
          <c:extLst>
            <c:ext xmlns:c16="http://schemas.microsoft.com/office/drawing/2014/chart" uri="{C3380CC4-5D6E-409C-BE32-E72D297353CC}">
              <c16:uniqueId val="{00000000-148E-4751-BF15-D2F99604E8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148E-4751-BF15-D2F99604E8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東彼杵町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7348</v>
      </c>
      <c r="AM8" s="44"/>
      <c r="AN8" s="44"/>
      <c r="AO8" s="44"/>
      <c r="AP8" s="44"/>
      <c r="AQ8" s="44"/>
      <c r="AR8" s="44"/>
      <c r="AS8" s="44"/>
      <c r="AT8" s="45">
        <f>データ!$S$6</f>
        <v>74.290000000000006</v>
      </c>
      <c r="AU8" s="46"/>
      <c r="AV8" s="46"/>
      <c r="AW8" s="46"/>
      <c r="AX8" s="46"/>
      <c r="AY8" s="46"/>
      <c r="AZ8" s="46"/>
      <c r="BA8" s="46"/>
      <c r="BB8" s="47">
        <f>データ!$T$6</f>
        <v>98.91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59.23</v>
      </c>
      <c r="J10" s="46"/>
      <c r="K10" s="46"/>
      <c r="L10" s="46"/>
      <c r="M10" s="46"/>
      <c r="N10" s="46"/>
      <c r="O10" s="80"/>
      <c r="P10" s="47">
        <f>データ!$P$6</f>
        <v>98.88</v>
      </c>
      <c r="Q10" s="47"/>
      <c r="R10" s="47"/>
      <c r="S10" s="47"/>
      <c r="T10" s="47"/>
      <c r="U10" s="47"/>
      <c r="V10" s="47"/>
      <c r="W10" s="44">
        <f>データ!$Q$6</f>
        <v>3900</v>
      </c>
      <c r="X10" s="44"/>
      <c r="Y10" s="44"/>
      <c r="Z10" s="44"/>
      <c r="AA10" s="44"/>
      <c r="AB10" s="44"/>
      <c r="AC10" s="44"/>
      <c r="AD10" s="2"/>
      <c r="AE10" s="2"/>
      <c r="AF10" s="2"/>
      <c r="AG10" s="2"/>
      <c r="AH10" s="2"/>
      <c r="AI10" s="2"/>
      <c r="AJ10" s="2"/>
      <c r="AK10" s="2"/>
      <c r="AL10" s="44">
        <f>データ!$U$6</f>
        <v>7227</v>
      </c>
      <c r="AM10" s="44"/>
      <c r="AN10" s="44"/>
      <c r="AO10" s="44"/>
      <c r="AP10" s="44"/>
      <c r="AQ10" s="44"/>
      <c r="AR10" s="44"/>
      <c r="AS10" s="44"/>
      <c r="AT10" s="45">
        <f>データ!$V$6</f>
        <v>49.88</v>
      </c>
      <c r="AU10" s="46"/>
      <c r="AV10" s="46"/>
      <c r="AW10" s="46"/>
      <c r="AX10" s="46"/>
      <c r="AY10" s="46"/>
      <c r="AZ10" s="46"/>
      <c r="BA10" s="46"/>
      <c r="BB10" s="47">
        <f>データ!$W$6</f>
        <v>144.88999999999999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5kbE1PlVyx9r95GzXsWwh9aupD1PSh9s4t3C4ftSflPyw5xfJo7PehYsNA6rzj9an9mxzrWt6RNtJfP0NQpnA==" saltValue="YUOoYvJcVpKgYVg/BYjY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423211</v>
      </c>
      <c r="D6" s="20">
        <f t="shared" si="3"/>
        <v>46</v>
      </c>
      <c r="E6" s="20">
        <f t="shared" si="3"/>
        <v>1</v>
      </c>
      <c r="F6" s="20">
        <f t="shared" si="3"/>
        <v>0</v>
      </c>
      <c r="G6" s="20">
        <f t="shared" si="3"/>
        <v>1</v>
      </c>
      <c r="H6" s="20" t="str">
        <f t="shared" si="3"/>
        <v>長崎県　東彼杵町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59.23</v>
      </c>
      <c r="P6" s="21">
        <f t="shared" si="3"/>
        <v>98.88</v>
      </c>
      <c r="Q6" s="21">
        <f t="shared" si="3"/>
        <v>3900</v>
      </c>
      <c r="R6" s="21">
        <f t="shared" si="3"/>
        <v>7348</v>
      </c>
      <c r="S6" s="21">
        <f t="shared" si="3"/>
        <v>74.290000000000006</v>
      </c>
      <c r="T6" s="21">
        <f t="shared" si="3"/>
        <v>98.91</v>
      </c>
      <c r="U6" s="21">
        <f t="shared" si="3"/>
        <v>7227</v>
      </c>
      <c r="V6" s="21">
        <f t="shared" si="3"/>
        <v>49.88</v>
      </c>
      <c r="W6" s="21">
        <f t="shared" si="3"/>
        <v>144.88999999999999</v>
      </c>
      <c r="X6" s="22">
        <f>IF(X7="",NA(),X7)</f>
        <v>111.26</v>
      </c>
      <c r="Y6" s="22">
        <f t="shared" ref="Y6:AG6" si="4">IF(Y7="",NA(),Y7)</f>
        <v>112.5</v>
      </c>
      <c r="Z6" s="22">
        <f t="shared" si="4"/>
        <v>103.09</v>
      </c>
      <c r="AA6" s="22">
        <f t="shared" si="4"/>
        <v>101.29</v>
      </c>
      <c r="AB6" s="22">
        <f t="shared" si="4"/>
        <v>95.44</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2">
        <f t="shared" si="5"/>
        <v>5.41</v>
      </c>
      <c r="AN6" s="22">
        <f t="shared" si="5"/>
        <v>24.04</v>
      </c>
      <c r="AO6" s="22">
        <f t="shared" si="5"/>
        <v>28.03</v>
      </c>
      <c r="AP6" s="22">
        <f t="shared" si="5"/>
        <v>26.73</v>
      </c>
      <c r="AQ6" s="22">
        <f t="shared" si="5"/>
        <v>27.85</v>
      </c>
      <c r="AR6" s="22">
        <f t="shared" si="5"/>
        <v>28</v>
      </c>
      <c r="AS6" s="21" t="str">
        <f>IF(AS7="","",IF(AS7="-","【-】","【"&amp;SUBSTITUTE(TEXT(AS7,"#,##0.00"),"-","△")&amp;"】"))</f>
        <v>【1.61】</v>
      </c>
      <c r="AT6" s="22">
        <f>IF(AT7="",NA(),AT7)</f>
        <v>619.95000000000005</v>
      </c>
      <c r="AU6" s="22">
        <f t="shared" ref="AU6:BC6" si="6">IF(AU7="",NA(),AU7)</f>
        <v>435.13</v>
      </c>
      <c r="AV6" s="22">
        <f t="shared" si="6"/>
        <v>413.05</v>
      </c>
      <c r="AW6" s="22">
        <f t="shared" si="6"/>
        <v>371.47</v>
      </c>
      <c r="AX6" s="22">
        <f t="shared" si="6"/>
        <v>975.51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869.58</v>
      </c>
      <c r="BF6" s="22">
        <f t="shared" ref="BF6:BN6" si="7">IF(BF7="",NA(),BF7)</f>
        <v>745.3</v>
      </c>
      <c r="BG6" s="22">
        <f t="shared" si="7"/>
        <v>1065.76</v>
      </c>
      <c r="BH6" s="22">
        <f t="shared" si="7"/>
        <v>1186.72</v>
      </c>
      <c r="BI6" s="22">
        <f t="shared" si="7"/>
        <v>876.32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74.63</v>
      </c>
      <c r="BQ6" s="22">
        <f t="shared" ref="BQ6:BY6" si="8">IF(BQ7="",NA(),BQ7)</f>
        <v>88.26</v>
      </c>
      <c r="BR6" s="22">
        <f t="shared" si="8"/>
        <v>62.45</v>
      </c>
      <c r="BS6" s="22">
        <f t="shared" si="8"/>
        <v>59.11</v>
      </c>
      <c r="BT6" s="22">
        <f t="shared" si="8"/>
        <v>83.85</v>
      </c>
      <c r="BU6" s="22">
        <f t="shared" si="8"/>
        <v>82.78</v>
      </c>
      <c r="BV6" s="22">
        <f t="shared" si="8"/>
        <v>84.82</v>
      </c>
      <c r="BW6" s="22">
        <f t="shared" si="8"/>
        <v>82.29</v>
      </c>
      <c r="BX6" s="22">
        <f t="shared" si="8"/>
        <v>84.16</v>
      </c>
      <c r="BY6" s="22">
        <f t="shared" si="8"/>
        <v>81.45</v>
      </c>
      <c r="BZ6" s="21" t="str">
        <f>IF(BZ7="","",IF(BZ7="-","【-】","【"&amp;SUBSTITUTE(TEXT(BZ7,"#,##0.00"),"-","△")&amp;"】"))</f>
        <v>【97.59】</v>
      </c>
      <c r="CA6" s="22">
        <f>IF(CA7="",NA(),CA7)</f>
        <v>196.22</v>
      </c>
      <c r="CB6" s="22">
        <f t="shared" ref="CB6:CJ6" si="9">IF(CB7="",NA(),CB7)</f>
        <v>193.37</v>
      </c>
      <c r="CC6" s="22">
        <f t="shared" si="9"/>
        <v>213.29</v>
      </c>
      <c r="CD6" s="22">
        <f t="shared" si="9"/>
        <v>225.05</v>
      </c>
      <c r="CE6" s="22">
        <f t="shared" si="9"/>
        <v>234.13</v>
      </c>
      <c r="CF6" s="22">
        <f t="shared" si="9"/>
        <v>225.09</v>
      </c>
      <c r="CG6" s="22">
        <f t="shared" si="9"/>
        <v>224.82</v>
      </c>
      <c r="CH6" s="22">
        <f t="shared" si="9"/>
        <v>230.85</v>
      </c>
      <c r="CI6" s="22">
        <f t="shared" si="9"/>
        <v>230.21</v>
      </c>
      <c r="CJ6" s="22">
        <f t="shared" si="9"/>
        <v>240.31</v>
      </c>
      <c r="CK6" s="21" t="str">
        <f>IF(CK7="","",IF(CK7="-","【-】","【"&amp;SUBSTITUTE(TEXT(CK7,"#,##0.00"),"-","△")&amp;"】"))</f>
        <v>【181.66】</v>
      </c>
      <c r="CL6" s="22">
        <f>IF(CL7="",NA(),CL7)</f>
        <v>31.55</v>
      </c>
      <c r="CM6" s="22">
        <f t="shared" ref="CM6:CU6" si="10">IF(CM7="",NA(),CM7)</f>
        <v>31.3</v>
      </c>
      <c r="CN6" s="22">
        <f t="shared" si="10"/>
        <v>31.48</v>
      </c>
      <c r="CO6" s="22">
        <f t="shared" si="10"/>
        <v>30.6</v>
      </c>
      <c r="CP6" s="22">
        <f t="shared" si="10"/>
        <v>29.25</v>
      </c>
      <c r="CQ6" s="22">
        <f t="shared" si="10"/>
        <v>49.38</v>
      </c>
      <c r="CR6" s="22">
        <f t="shared" si="10"/>
        <v>50.09</v>
      </c>
      <c r="CS6" s="22">
        <f t="shared" si="10"/>
        <v>50.1</v>
      </c>
      <c r="CT6" s="22">
        <f t="shared" si="10"/>
        <v>49.76</v>
      </c>
      <c r="CU6" s="22">
        <f t="shared" si="10"/>
        <v>49.74</v>
      </c>
      <c r="CV6" s="21" t="str">
        <f>IF(CV7="","",IF(CV7="-","【-】","【"&amp;SUBSTITUTE(TEXT(CV7,"#,##0.00"),"-","△")&amp;"】"))</f>
        <v>【60.21】</v>
      </c>
      <c r="CW6" s="22">
        <f>IF(CW7="",NA(),CW7)</f>
        <v>74.66</v>
      </c>
      <c r="CX6" s="22">
        <f t="shared" ref="CX6:DF6" si="11">IF(CX7="",NA(),CX7)</f>
        <v>73.900000000000006</v>
      </c>
      <c r="CY6" s="22">
        <f t="shared" si="11"/>
        <v>73.290000000000006</v>
      </c>
      <c r="CZ6" s="22">
        <f t="shared" si="11"/>
        <v>73.64</v>
      </c>
      <c r="DA6" s="22">
        <f t="shared" si="11"/>
        <v>76.19</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15.45</v>
      </c>
      <c r="DI6" s="22">
        <f t="shared" ref="DI6:DQ6" si="12">IF(DI7="",NA(),DI7)</f>
        <v>18.68</v>
      </c>
      <c r="DJ6" s="22">
        <f t="shared" si="12"/>
        <v>21.23</v>
      </c>
      <c r="DK6" s="22">
        <f t="shared" si="12"/>
        <v>23.35</v>
      </c>
      <c r="DL6" s="22">
        <f t="shared" si="12"/>
        <v>25.63</v>
      </c>
      <c r="DM6" s="22">
        <f t="shared" si="12"/>
        <v>47.5</v>
      </c>
      <c r="DN6" s="22">
        <f t="shared" si="12"/>
        <v>48.41</v>
      </c>
      <c r="DO6" s="22">
        <f t="shared" si="12"/>
        <v>50.02</v>
      </c>
      <c r="DP6" s="22">
        <f t="shared" si="12"/>
        <v>51.38</v>
      </c>
      <c r="DQ6" s="22">
        <f t="shared" si="12"/>
        <v>52.3</v>
      </c>
      <c r="DR6" s="21" t="str">
        <f>IF(DR7="","",IF(DR7="-","【-】","【"&amp;SUBSTITUTE(TEXT(DR7,"#,##0.00"),"-","△")&amp;"】"))</f>
        <v>【52.41】</v>
      </c>
      <c r="DS6" s="22">
        <f>IF(DS7="",NA(),DS7)</f>
        <v>11.55</v>
      </c>
      <c r="DT6" s="22">
        <f t="shared" ref="DT6:EB6" si="13">IF(DT7="",NA(),DT7)</f>
        <v>12.49</v>
      </c>
      <c r="DU6" s="22">
        <f t="shared" si="13"/>
        <v>12.43</v>
      </c>
      <c r="DV6" s="22">
        <f t="shared" si="13"/>
        <v>18.43</v>
      </c>
      <c r="DW6" s="22">
        <f t="shared" si="13"/>
        <v>22.46</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1.26</v>
      </c>
      <c r="EE6" s="22">
        <f t="shared" ref="EE6:EM6" si="14">IF(EE7="",NA(),EE7)</f>
        <v>0.59</v>
      </c>
      <c r="EF6" s="22">
        <f t="shared" si="14"/>
        <v>1.75</v>
      </c>
      <c r="EG6" s="22">
        <f t="shared" si="14"/>
        <v>1.19</v>
      </c>
      <c r="EH6" s="22">
        <f t="shared" si="14"/>
        <v>1.9</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423211</v>
      </c>
      <c r="D7" s="24">
        <v>46</v>
      </c>
      <c r="E7" s="24">
        <v>1</v>
      </c>
      <c r="F7" s="24">
        <v>0</v>
      </c>
      <c r="G7" s="24">
        <v>1</v>
      </c>
      <c r="H7" s="24" t="s">
        <v>93</v>
      </c>
      <c r="I7" s="24" t="s">
        <v>94</v>
      </c>
      <c r="J7" s="24" t="s">
        <v>95</v>
      </c>
      <c r="K7" s="24" t="s">
        <v>96</v>
      </c>
      <c r="L7" s="24" t="s">
        <v>97</v>
      </c>
      <c r="M7" s="24" t="s">
        <v>98</v>
      </c>
      <c r="N7" s="25" t="s">
        <v>99</v>
      </c>
      <c r="O7" s="25">
        <v>59.23</v>
      </c>
      <c r="P7" s="25">
        <v>98.88</v>
      </c>
      <c r="Q7" s="25">
        <v>3900</v>
      </c>
      <c r="R7" s="25">
        <v>7348</v>
      </c>
      <c r="S7" s="25">
        <v>74.290000000000006</v>
      </c>
      <c r="T7" s="25">
        <v>98.91</v>
      </c>
      <c r="U7" s="25">
        <v>7227</v>
      </c>
      <c r="V7" s="25">
        <v>49.88</v>
      </c>
      <c r="W7" s="25">
        <v>144.88999999999999</v>
      </c>
      <c r="X7" s="25">
        <v>111.26</v>
      </c>
      <c r="Y7" s="25">
        <v>112.5</v>
      </c>
      <c r="Z7" s="25">
        <v>103.09</v>
      </c>
      <c r="AA7" s="25">
        <v>101.29</v>
      </c>
      <c r="AB7" s="25">
        <v>95.44</v>
      </c>
      <c r="AC7" s="25">
        <v>105.34</v>
      </c>
      <c r="AD7" s="25">
        <v>105.77</v>
      </c>
      <c r="AE7" s="25">
        <v>104.82</v>
      </c>
      <c r="AF7" s="25">
        <v>106.46</v>
      </c>
      <c r="AG7" s="25">
        <v>103.41</v>
      </c>
      <c r="AH7" s="25">
        <v>107.26</v>
      </c>
      <c r="AI7" s="25">
        <v>0</v>
      </c>
      <c r="AJ7" s="25">
        <v>0</v>
      </c>
      <c r="AK7" s="25">
        <v>0</v>
      </c>
      <c r="AL7" s="25">
        <v>0</v>
      </c>
      <c r="AM7" s="25">
        <v>5.41</v>
      </c>
      <c r="AN7" s="25">
        <v>24.04</v>
      </c>
      <c r="AO7" s="25">
        <v>28.03</v>
      </c>
      <c r="AP7" s="25">
        <v>26.73</v>
      </c>
      <c r="AQ7" s="25">
        <v>27.85</v>
      </c>
      <c r="AR7" s="25">
        <v>28</v>
      </c>
      <c r="AS7" s="25">
        <v>1.61</v>
      </c>
      <c r="AT7" s="25">
        <v>619.95000000000005</v>
      </c>
      <c r="AU7" s="25">
        <v>435.13</v>
      </c>
      <c r="AV7" s="25">
        <v>413.05</v>
      </c>
      <c r="AW7" s="25">
        <v>371.47</v>
      </c>
      <c r="AX7" s="25">
        <v>975.51</v>
      </c>
      <c r="AY7" s="25">
        <v>305.08</v>
      </c>
      <c r="AZ7" s="25">
        <v>305.33999999999997</v>
      </c>
      <c r="BA7" s="25">
        <v>310.01</v>
      </c>
      <c r="BB7" s="25">
        <v>311.12</v>
      </c>
      <c r="BC7" s="25">
        <v>293.51</v>
      </c>
      <c r="BD7" s="25">
        <v>239.69</v>
      </c>
      <c r="BE7" s="25">
        <v>869.58</v>
      </c>
      <c r="BF7" s="25">
        <v>745.3</v>
      </c>
      <c r="BG7" s="25">
        <v>1065.76</v>
      </c>
      <c r="BH7" s="25">
        <v>1186.72</v>
      </c>
      <c r="BI7" s="25">
        <v>876.32</v>
      </c>
      <c r="BJ7" s="25">
        <v>585.59</v>
      </c>
      <c r="BK7" s="25">
        <v>561.34</v>
      </c>
      <c r="BL7" s="25">
        <v>538.33000000000004</v>
      </c>
      <c r="BM7" s="25">
        <v>515.14</v>
      </c>
      <c r="BN7" s="25">
        <v>498.34</v>
      </c>
      <c r="BO7" s="25">
        <v>264.86</v>
      </c>
      <c r="BP7" s="25">
        <v>74.63</v>
      </c>
      <c r="BQ7" s="25">
        <v>88.26</v>
      </c>
      <c r="BR7" s="25">
        <v>62.45</v>
      </c>
      <c r="BS7" s="25">
        <v>59.11</v>
      </c>
      <c r="BT7" s="25">
        <v>83.85</v>
      </c>
      <c r="BU7" s="25">
        <v>82.78</v>
      </c>
      <c r="BV7" s="25">
        <v>84.82</v>
      </c>
      <c r="BW7" s="25">
        <v>82.29</v>
      </c>
      <c r="BX7" s="25">
        <v>84.16</v>
      </c>
      <c r="BY7" s="25">
        <v>81.45</v>
      </c>
      <c r="BZ7" s="25">
        <v>97.59</v>
      </c>
      <c r="CA7" s="25">
        <v>196.22</v>
      </c>
      <c r="CB7" s="25">
        <v>193.37</v>
      </c>
      <c r="CC7" s="25">
        <v>213.29</v>
      </c>
      <c r="CD7" s="25">
        <v>225.05</v>
      </c>
      <c r="CE7" s="25">
        <v>234.13</v>
      </c>
      <c r="CF7" s="25">
        <v>225.09</v>
      </c>
      <c r="CG7" s="25">
        <v>224.82</v>
      </c>
      <c r="CH7" s="25">
        <v>230.85</v>
      </c>
      <c r="CI7" s="25">
        <v>230.21</v>
      </c>
      <c r="CJ7" s="25">
        <v>240.31</v>
      </c>
      <c r="CK7" s="25">
        <v>181.66</v>
      </c>
      <c r="CL7" s="25">
        <v>31.55</v>
      </c>
      <c r="CM7" s="25">
        <v>31.3</v>
      </c>
      <c r="CN7" s="25">
        <v>31.48</v>
      </c>
      <c r="CO7" s="25">
        <v>30.6</v>
      </c>
      <c r="CP7" s="25">
        <v>29.25</v>
      </c>
      <c r="CQ7" s="25">
        <v>49.38</v>
      </c>
      <c r="CR7" s="25">
        <v>50.09</v>
      </c>
      <c r="CS7" s="25">
        <v>50.1</v>
      </c>
      <c r="CT7" s="25">
        <v>49.76</v>
      </c>
      <c r="CU7" s="25">
        <v>49.74</v>
      </c>
      <c r="CV7" s="25">
        <v>60.21</v>
      </c>
      <c r="CW7" s="25">
        <v>74.66</v>
      </c>
      <c r="CX7" s="25">
        <v>73.900000000000006</v>
      </c>
      <c r="CY7" s="25">
        <v>73.290000000000006</v>
      </c>
      <c r="CZ7" s="25">
        <v>73.64</v>
      </c>
      <c r="DA7" s="25">
        <v>76.19</v>
      </c>
      <c r="DB7" s="25">
        <v>78.010000000000005</v>
      </c>
      <c r="DC7" s="25">
        <v>77.599999999999994</v>
      </c>
      <c r="DD7" s="25">
        <v>77.3</v>
      </c>
      <c r="DE7" s="25">
        <v>76.64</v>
      </c>
      <c r="DF7" s="25">
        <v>75.37</v>
      </c>
      <c r="DG7" s="25">
        <v>89.21</v>
      </c>
      <c r="DH7" s="25">
        <v>15.45</v>
      </c>
      <c r="DI7" s="25">
        <v>18.68</v>
      </c>
      <c r="DJ7" s="25">
        <v>21.23</v>
      </c>
      <c r="DK7" s="25">
        <v>23.35</v>
      </c>
      <c r="DL7" s="25">
        <v>25.63</v>
      </c>
      <c r="DM7" s="25">
        <v>47.5</v>
      </c>
      <c r="DN7" s="25">
        <v>48.41</v>
      </c>
      <c r="DO7" s="25">
        <v>50.02</v>
      </c>
      <c r="DP7" s="25">
        <v>51.38</v>
      </c>
      <c r="DQ7" s="25">
        <v>52.3</v>
      </c>
      <c r="DR7" s="25">
        <v>52.41</v>
      </c>
      <c r="DS7" s="25">
        <v>11.55</v>
      </c>
      <c r="DT7" s="25">
        <v>12.49</v>
      </c>
      <c r="DU7" s="25">
        <v>12.43</v>
      </c>
      <c r="DV7" s="25">
        <v>18.43</v>
      </c>
      <c r="DW7" s="25">
        <v>22.46</v>
      </c>
      <c r="DX7" s="25">
        <v>17.399999999999999</v>
      </c>
      <c r="DY7" s="25">
        <v>18.64</v>
      </c>
      <c r="DZ7" s="25">
        <v>19.510000000000002</v>
      </c>
      <c r="EA7" s="25">
        <v>21.6</v>
      </c>
      <c r="EB7" s="25">
        <v>23.36</v>
      </c>
      <c r="EC7" s="25">
        <v>26.78</v>
      </c>
      <c r="ED7" s="25">
        <v>1.26</v>
      </c>
      <c r="EE7" s="25">
        <v>0.59</v>
      </c>
      <c r="EF7" s="25">
        <v>1.75</v>
      </c>
      <c r="EG7" s="25">
        <v>1.19</v>
      </c>
      <c r="EH7" s="25">
        <v>1.9</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2025-12-12T09:23:57Z</dcterms:created>
  <dcterms:modified xsi:type="dcterms:W3CDTF">2026-03-04T05:40:42Z</dcterms:modified>
  <cp:category/>
</cp:coreProperties>
</file>