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628E9A3D-9AA7-489C-9C05-2D83641942A6}" xr6:coauthVersionLast="47" xr6:coauthVersionMax="47" xr10:uidLastSave="{00000000-0000-0000-0000-000000000000}"/>
  <workbookProtection workbookAlgorithmName="SHA-512" workbookHashValue="DnldrOWdl4/OsZ3u70oMup3H17498vr+82iVlU1Tyz+frOrXWszvZWDipFeVs6JStAXARS+RPcPHV6JqBybJpw==" workbookSaltValue="KPSPXdvf+VeXV9xVG0UBx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R6" i="5"/>
  <c r="AL8" i="4" s="1"/>
  <c r="Q6" i="5"/>
  <c r="P6" i="5"/>
  <c r="P10" i="4" s="1"/>
  <c r="O6" i="5"/>
  <c r="I10" i="4" s="1"/>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W10" i="4"/>
  <c r="B10" i="4"/>
  <c r="AT8" i="4"/>
  <c r="W8" i="4"/>
  <c r="P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<sst xmlns="http://schemas.openxmlformats.org/spreadsheetml/2006/main" count="228" uniqueCount="113">
  <si>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</si>
  <si>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</si>
  <si>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</si>
  <si>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</si>
  <si>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</si>
  <si>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</si>
  <si>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</si>
  <si>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</si>
  <si>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</si>
  <si>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</si>
  <si>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</si>
  <si>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</si>
  <si>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</si>
  <si>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</si>
  <si>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</si>
  <si>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</si>
  <si>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</si>
  <si>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</si>
  <si>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</si>
  <si>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</si>
  <si>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</si>
  <si>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</si>
  <si>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</si>
  <si>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</si>
  <si>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</si>
  <si>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</si>
  <si>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</si>
  <si>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</si>
  <si>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</si>
  <si>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</si>
  <si>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</si>
  <si>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</si>
  <si>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</si>
  <si>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</si>
  <si>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</si>
  <si>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</si>
  <si>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</si>
  <si>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</si>
  <si>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</si>
  <si>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</si>
  <si>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</si>
  <si>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</si>
  <si>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</si>
  <si>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</si>
  <si>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</si>
  <si>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</si>
  <si>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</si>
  <si>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</si>
  <si>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</si>
  <si>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</si>
  <si>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</si>
  <si>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</si>
  <si>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</si>
  <si>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</si>
  <si>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</si>
  <si>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</si>
  <si>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</si>
  <si>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</si>
  <si>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</si>
  <si>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</si>
  <si>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</si>
  <si>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</si>
  <si>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</si>
  <si>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</si>
  <si>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</si>
  <si>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</si>
  <si>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</si>
  <si>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</si>
  <si>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</si>
  <si>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</si>
  <si>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</si>
  <si>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</si>
  <si>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</si>
  <si>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</si>
  <si>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</si>
  <si>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</si>
  <si>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</si>
  <si>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</si>
  <si>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</si>
  <si>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</si>
  <si>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</si>
  <si>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</si>
  <si>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</si>
  <si>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</si>
  <si>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</si>
  <si>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</si>
  <si>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</si>
  <si>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</si>
  <si>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</si>
  <si>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</si>
  <si>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</si>
  <si>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</si>
  <si>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</si>
  <si>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</si>
  <si>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</si>
  <si>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</si>
  <si>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</si>
  <si>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</si>
  <si>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</si>
  <si>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</si>
  <si>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</si>
  <si>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</si>
  <si>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</si>
  <si>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</si>
  <si>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</si>
  <si>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</si>
  <si>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</si>
  <si>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</si>
  <si>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</si>
  <si>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</si>
  <si>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を下回っており、前年度よりも若干値が低くなっている。主要な浄水場について現時点では機能に大きな問題はないものの、昭和40年代～昭和50年代前半にかけて建設されており、老朽化が進みつつあるため、統廃合を含めた更新計画について検討をすすめていく。
②管路経年化率
　類似団体平均値を下回っているが、市町合併前の同時期に管路整備が行われており、経年化率が年々上昇している。管種ごとに定めた更新基準年に基づき、管路の重要度や漏水の発生状況等についても勘案しながら、計画的に更新していく。
➂管路更新率
　前年度より上昇しており、類似団体平均値を上回っている。</t>
    <rPh sb="29" eb="32">
      <t>ゼンネンド</t>
    </rPh>
    <rPh sb="35" eb="37">
      <t>ジャッカン</t>
    </rPh>
    <rPh sb="37" eb="38">
      <t>アタイ</t>
    </rPh>
    <rPh sb="39" eb="40">
      <t>ヒク</t>
    </rPh>
    <phoneticPr fontId="4"/>
  </si>
  <si>
    <t>　物価高騰等に伴う維持管理費用の増加の影響で経営状況は前年に比べて厳しい値を示している。今後も物価上昇に伴う維持管理費用の増加や人口減少に伴う給水収益の減少が見込まれ、厳しい経営が続くことが予測されることから、経営戦略に基づく効率的、合理的な経営を進めていきたい。
　更新時期を迎える施設については適切な施設規模への更新や統廃合について検討し、管路の更新についてはアセットマネジメントに基づく適切な更新を行うなど、市民の安全、安心な暮らしを支える基盤づくりを行っていきたい。</t>
    <rPh sb="1" eb="3">
      <t>ブッカ</t>
    </rPh>
    <rPh sb="3" eb="5">
      <t>コウトウ</t>
    </rPh>
    <rPh sb="5" eb="6">
      <t>トウ</t>
    </rPh>
    <rPh sb="7" eb="8">
      <t>トモナ</t>
    </rPh>
    <rPh sb="9" eb="13">
      <t>イジカンリ</t>
    </rPh>
    <rPh sb="13" eb="15">
      <t>ヒヨウ</t>
    </rPh>
    <rPh sb="16" eb="18">
      <t>ゾウカ</t>
    </rPh>
    <rPh sb="19" eb="21">
      <t>エイキョウ</t>
    </rPh>
    <rPh sb="27" eb="29">
      <t>ゼンネン</t>
    </rPh>
    <rPh sb="30" eb="31">
      <t>クラ</t>
    </rPh>
    <rPh sb="33" eb="34">
      <t>キビ</t>
    </rPh>
    <rPh sb="36" eb="37">
      <t>アタイ</t>
    </rPh>
    <rPh sb="38" eb="39">
      <t>シメ</t>
    </rPh>
    <rPh sb="44" eb="46">
      <t>コンゴ</t>
    </rPh>
    <rPh sb="61" eb="63">
      <t>ゾウカ</t>
    </rPh>
    <rPh sb="90" eb="91">
      <t>ツヅ</t>
    </rPh>
    <rPh sb="105" eb="109">
      <t>ケイエイセンリャク</t>
    </rPh>
    <rPh sb="110" eb="111">
      <t>モト</t>
    </rPh>
    <rPh sb="113" eb="116">
      <t>コウリツテキ</t>
    </rPh>
    <rPh sb="117" eb="120">
      <t>ゴウリテキ</t>
    </rPh>
    <rPh sb="121" eb="123">
      <t>ケイエイ</t>
    </rPh>
    <rPh sb="124" eb="125">
      <t>スス</t>
    </rPh>
    <rPh sb="172" eb="174">
      <t>カンロ</t>
    </rPh>
    <rPh sb="175" eb="177">
      <t>コウシン</t>
    </rPh>
    <rPh sb="193" eb="194">
      <t>モト</t>
    </rPh>
    <rPh sb="196" eb="198">
      <t>テキセツ</t>
    </rPh>
    <rPh sb="199" eb="201">
      <t>コウシン</t>
    </rPh>
    <rPh sb="202" eb="203">
      <t>オコナ</t>
    </rPh>
    <rPh sb="207" eb="209">
      <t>シミン</t>
    </rPh>
    <rPh sb="210" eb="212">
      <t>アンゼン</t>
    </rPh>
    <rPh sb="213" eb="215">
      <t>アンシン</t>
    </rPh>
    <rPh sb="216" eb="217">
      <t>ク</t>
    </rPh>
    <rPh sb="220" eb="221">
      <t>ササ</t>
    </rPh>
    <rPh sb="223" eb="225">
      <t>キバン</t>
    </rPh>
    <rPh sb="229" eb="230">
      <t>オコナ</t>
    </rPh>
    <phoneticPr fontId="4"/>
  </si>
  <si>
    <t>①経常収支比率
　令和６年度は給水収益の増加があったものの動力費の増加等により費用が増加したため、前年度より値が低くなったが、健全経営の目安となる100％以上を維持している。
②累積欠損金比率
　0％となっている。
➂流動比率
　本指標は未払金等の増減によって大きく変動するが、引き続き高い数値を保っており、十分な支払い能力を備えている。
④企業債残高対給水収益比率
　給水収益が増え、企業債の借り入れ額を抑制したため当該比率は前年度より低下した。　
⑤料金回収率、⑥給水原価
 有収水量が増加したが経常費用の増加が大きかったため料金回収率は低下し、給水原価は上昇した。今までより一層の経費削減に努める必要がある。
⑦施設利用率
　年間給水量が増加し一日平均配水量も増加したため、前年度と比較して施設利用率は上昇しており、類似団体平均値と比較しても高い値となっている
⑧有収率
　前年度と比較して減少しており、類似団体の平均値を下回っている状態が続いているため、修繕や更新を適宜行い、有収率の向上に努める。　</t>
    <rPh sb="15" eb="19">
      <t>キュウスイシュウエキ</t>
    </rPh>
    <rPh sb="29" eb="32">
      <t>ドウリョクヒ</t>
    </rPh>
    <rPh sb="33" eb="35">
      <t>ゾウカ</t>
    </rPh>
    <rPh sb="35" eb="36">
      <t>トウ</t>
    </rPh>
    <rPh sb="39" eb="41">
      <t>ヒヨウ</t>
    </rPh>
    <rPh sb="42" eb="44">
      <t>ゾウカ</t>
    </rPh>
    <rPh sb="56" eb="57">
      <t>ヒク</t>
    </rPh>
    <rPh sb="63" eb="67">
      <t>ケンゼンケイエイ</t>
    </rPh>
    <rPh sb="68" eb="70">
      <t>メヤス</t>
    </rPh>
    <rPh sb="77" eb="79">
      <t>イジョウ</t>
    </rPh>
    <rPh sb="80" eb="82">
      <t>イジ</t>
    </rPh>
    <rPh sb="89" eb="91">
      <t>ルイセキ</t>
    </rPh>
    <rPh sb="91" eb="94">
      <t>ケッソンキン</t>
    </rPh>
    <rPh sb="94" eb="96">
      <t>ヒリツ</t>
    </rPh>
    <rPh sb="139" eb="140">
      <t>ヒ</t>
    </rPh>
    <rPh sb="141" eb="142">
      <t>ツヅ</t>
    </rPh>
    <rPh sb="203" eb="205">
      <t>ヨクセイ</t>
    </rPh>
    <rPh sb="214" eb="217">
      <t>ゼンネンド</t>
    </rPh>
    <rPh sb="240" eb="242">
      <t>ユウシュウ</t>
    </rPh>
    <rPh sb="242" eb="244">
      <t>スイリョウ</t>
    </rPh>
    <rPh sb="245" eb="247">
      <t>ゾウカ</t>
    </rPh>
    <rPh sb="258" eb="259">
      <t>オオ</t>
    </rPh>
    <rPh sb="271" eb="273">
      <t>テイカ</t>
    </rPh>
    <rPh sb="285" eb="286">
      <t>イマ</t>
    </rPh>
    <rPh sb="290" eb="292">
      <t>イッソウ</t>
    </rPh>
    <rPh sb="301" eb="303">
      <t>ヒツヨウ</t>
    </rPh>
    <rPh sb="398" eb="400">
      <t>ゲンショウ</t>
    </rPh>
    <rPh sb="420" eb="422">
      <t>ジョウタイ</t>
    </rPh>
    <rPh sb="423" eb="424">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</si>
</sst>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0.22</c:v>
                </c:pt>
                <c:pt idx="1">
                  <c:v>0.43</c:v>
                </c:pt>
                <c:pt idx="2">
                  <c:v>0.5</c:v>
                </c:pt>
                <c:pt idx="3">
                  <c:v>0.61</c:v>
                </c:pt>
                <c:pt idx="4">
                  <c:v>1.19</c:v>
                </c:pt>
              </c:numCache>
            </c:numRef>
          </c:val>
          <c:extLst>
            <c:ext xmlns:c16="http://schemas.microsoft.com/office/drawing/2014/chart" uri="{C3380CC4-5D6E-409C-BE32-E72D297353CC}">
              <c16:uniqueId val="{00000000-3862-4412-B6D9-2EE04687951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3862-4412-B6D9-2EE04687951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71.66</c:v>
                </c:pt>
                <c:pt idx="1">
                  <c:v>72.150000000000006</c:v>
                </c:pt>
                <c:pt idx="2">
                  <c:v>78.599999999999994</c:v>
                </c:pt>
                <c:pt idx="3">
                  <c:v>79.430000000000007</c:v>
                </c:pt>
                <c:pt idx="4">
                  <c:v>80.180000000000007</c:v>
                </c:pt>
              </c:numCache>
            </c:numRef>
          </c:val>
          <c:extLst>
            <c:ext xmlns:c16="http://schemas.microsoft.com/office/drawing/2014/chart" uri="{C3380CC4-5D6E-409C-BE32-E72D297353CC}">
              <c16:uniqueId val="{00000000-50CA-4B17-BA80-311A3199F4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50CA-4B17-BA80-311A3199F4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87.41</c:v>
                </c:pt>
                <c:pt idx="1">
                  <c:v>87.34</c:v>
                </c:pt>
                <c:pt idx="2">
                  <c:v>87.29</c:v>
                </c:pt>
                <c:pt idx="3">
                  <c:v>87.57</c:v>
                </c:pt>
                <c:pt idx="4">
                  <c:v>87.45</c:v>
                </c:pt>
              </c:numCache>
            </c:numRef>
          </c:val>
          <c:extLst>
            <c:ext xmlns:c16="http://schemas.microsoft.com/office/drawing/2014/chart" uri="{C3380CC4-5D6E-409C-BE32-E72D297353CC}">
              <c16:uniqueId val="{00000000-ED81-4883-ACA7-5484C2566BC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ED81-4883-ACA7-5484C2566BC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110.27</c:v>
                </c:pt>
                <c:pt idx="1">
                  <c:v>110.12</c:v>
                </c:pt>
                <c:pt idx="2">
                  <c:v>111.68</c:v>
                </c:pt>
                <c:pt idx="3">
                  <c:v>112.17</c:v>
                </c:pt>
                <c:pt idx="4">
                  <c:v>108.54</c:v>
                </c:pt>
              </c:numCache>
            </c:numRef>
          </c:val>
          <c:extLst>
            <c:ext xmlns:c16="http://schemas.microsoft.com/office/drawing/2014/chart" uri="{C3380CC4-5D6E-409C-BE32-E72D297353CC}">
              <c16:uniqueId val="{00000000-6664-4907-BAC5-E60B88581DB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6664-4907-BAC5-E60B88581DB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51.5</c:v>
                </c:pt>
                <c:pt idx="1">
                  <c:v>53.03</c:v>
                </c:pt>
                <c:pt idx="2">
                  <c:v>49.76</c:v>
                </c:pt>
                <c:pt idx="3">
                  <c:v>50.29</c:v>
                </c:pt>
                <c:pt idx="4">
                  <c:v>50.02</c:v>
                </c:pt>
              </c:numCache>
            </c:numRef>
          </c:val>
          <c:extLst>
            <c:ext xmlns:c16="http://schemas.microsoft.com/office/drawing/2014/chart" uri="{C3380CC4-5D6E-409C-BE32-E72D297353CC}">
              <c16:uniqueId val="{00000000-4EFD-4E9C-971A-9680E7CE9D9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4EFD-4E9C-971A-9680E7CE9D9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14.31</c:v>
                </c:pt>
                <c:pt idx="1">
                  <c:v>16.41</c:v>
                </c:pt>
                <c:pt idx="2">
                  <c:v>17.559999999999999</c:v>
                </c:pt>
                <c:pt idx="3">
                  <c:v>18.87</c:v>
                </c:pt>
                <c:pt idx="4">
                  <c:v>20.41</c:v>
                </c:pt>
              </c:numCache>
            </c:numRef>
          </c:val>
          <c:extLst>
            <c:ext xmlns:c16="http://schemas.microsoft.com/office/drawing/2014/chart" uri="{C3380CC4-5D6E-409C-BE32-E72D297353CC}">
              <c16:uniqueId val="{00000000-FC93-42C2-9DA1-D6664E1EE7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FC93-42C2-9DA1-D6664E1EE7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28-4EA2-A0A4-7DC3691D7E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DB28-4EA2-A0A4-7DC3691D7E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431.63</c:v>
                </c:pt>
                <c:pt idx="1">
                  <c:v>351.21</c:v>
                </c:pt>
                <c:pt idx="2">
                  <c:v>580.35</c:v>
                </c:pt>
                <c:pt idx="3">
                  <c:v>639.39</c:v>
                </c:pt>
                <c:pt idx="4">
                  <c:v>609.12</c:v>
                </c:pt>
              </c:numCache>
            </c:numRef>
          </c:val>
          <c:extLst>
            <c:ext xmlns:c16="http://schemas.microsoft.com/office/drawing/2014/chart" uri="{C3380CC4-5D6E-409C-BE32-E72D297353CC}">
              <c16:uniqueId val="{00000000-2848-4489-8672-2968CC61C2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2848-4489-8672-2968CC61C2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312.95</c:v>
                </c:pt>
                <c:pt idx="1">
                  <c:v>323.70999999999998</c:v>
                </c:pt>
                <c:pt idx="2">
                  <c:v>295.63</c:v>
                </c:pt>
                <c:pt idx="3">
                  <c:v>275.24</c:v>
                </c:pt>
                <c:pt idx="4">
                  <c:v>263.08999999999997</c:v>
                </c:pt>
              </c:numCache>
            </c:numRef>
          </c:val>
          <c:extLst>
            <c:ext xmlns:c16="http://schemas.microsoft.com/office/drawing/2014/chart" uri="{C3380CC4-5D6E-409C-BE32-E72D297353CC}">
              <c16:uniqueId val="{00000000-E45F-431C-901E-26257187D5E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45F-431C-901E-26257187D5E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103.71</c:v>
                </c:pt>
                <c:pt idx="1">
                  <c:v>103.12</c:v>
                </c:pt>
                <c:pt idx="2">
                  <c:v>104.83</c:v>
                </c:pt>
                <c:pt idx="3">
                  <c:v>105.53</c:v>
                </c:pt>
                <c:pt idx="4">
                  <c:v>100.97</c:v>
                </c:pt>
              </c:numCache>
            </c:numRef>
          </c:val>
          <c:extLst>
            <c:ext xmlns:c16="http://schemas.microsoft.com/office/drawing/2014/chart" uri="{C3380CC4-5D6E-409C-BE32-E72D297353CC}">
              <c16:uniqueId val="{00000000-2D3B-46B7-9BD2-9DD42810D51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2D3B-46B7-9BD2-9DD42810D51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174.34</c:v>
                </c:pt>
                <c:pt idx="1">
                  <c:v>176.04</c:v>
                </c:pt>
                <c:pt idx="2">
                  <c:v>175.54</c:v>
                </c:pt>
                <c:pt idx="3">
                  <c:v>176.67</c:v>
                </c:pt>
                <c:pt idx="4">
                  <c:v>185.31</c:v>
                </c:pt>
              </c:numCache>
            </c:numRef>
          </c:val>
          <c:extLst>
            <c:ext xmlns:c16="http://schemas.microsoft.com/office/drawing/2014/chart" uri="{C3380CC4-5D6E-409C-BE32-E72D297353CC}">
              <c16:uniqueId val="{00000000-662B-43C9-9CE2-8BF024E9343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662B-43C9-9CE2-8BF024E9343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諫早市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f>データ!$R$6</f>
        <v>133479</v>
      </c>
      <c r="AM8" s="44"/>
      <c r="AN8" s="44"/>
      <c r="AO8" s="44"/>
      <c r="AP8" s="44"/>
      <c r="AQ8" s="44"/>
      <c r="AR8" s="44"/>
      <c r="AS8" s="44"/>
      <c r="AT8" s="45">
        <f>データ!$S$6</f>
        <v>341.79</v>
      </c>
      <c r="AU8" s="46"/>
      <c r="AV8" s="46"/>
      <c r="AW8" s="46"/>
      <c r="AX8" s="46"/>
      <c r="AY8" s="46"/>
      <c r="AZ8" s="46"/>
      <c r="BA8" s="46"/>
      <c r="BB8" s="47">
        <f>データ!$T$6</f>
        <v>390.53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79.61</v>
      </c>
      <c r="J10" s="46"/>
      <c r="K10" s="46"/>
      <c r="L10" s="46"/>
      <c r="M10" s="46"/>
      <c r="N10" s="46"/>
      <c r="O10" s="80"/>
      <c r="P10" s="47">
        <f>データ!$P$6</f>
        <v>92.18</v>
      </c>
      <c r="Q10" s="47"/>
      <c r="R10" s="47"/>
      <c r="S10" s="47"/>
      <c r="T10" s="47"/>
      <c r="U10" s="47"/>
      <c r="V10" s="47"/>
      <c r="W10" s="44">
        <f>データ!$Q$6</f>
        <v>3590</v>
      </c>
      <c r="X10" s="44"/>
      <c r="Y10" s="44"/>
      <c r="Z10" s="44"/>
      <c r="AA10" s="44"/>
      <c r="AB10" s="44"/>
      <c r="AC10" s="44"/>
      <c r="AD10" s="2"/>
      <c r="AE10" s="2"/>
      <c r="AF10" s="2"/>
      <c r="AG10" s="2"/>
      <c r="AH10" s="2"/>
      <c r="AI10" s="2"/>
      <c r="AJ10" s="2"/>
      <c r="AK10" s="2"/>
      <c r="AL10" s="44">
        <f>データ!$U$6</f>
        <v>122637</v>
      </c>
      <c r="AM10" s="44"/>
      <c r="AN10" s="44"/>
      <c r="AO10" s="44"/>
      <c r="AP10" s="44"/>
      <c r="AQ10" s="44"/>
      <c r="AR10" s="44"/>
      <c r="AS10" s="44"/>
      <c r="AT10" s="45">
        <f>データ!$V$6</f>
        <v>113.24</v>
      </c>
      <c r="AU10" s="46"/>
      <c r="AV10" s="46"/>
      <c r="AW10" s="46"/>
      <c r="AX10" s="46"/>
      <c r="AY10" s="46"/>
      <c r="AZ10" s="46"/>
      <c r="BA10" s="46"/>
      <c r="BB10" s="47">
        <f>データ!$W$6</f>
        <v>1082.98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D7NPDfrGaB/1bvjdOPe469X19fzFvswGTSExp21dJwWNSOpcN81nVKMkhYPqtEoAraVTgzjzoY6l5bb/oc3iA==" saltValue="xmYFDopz7YV0NAgA4g/2F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422045</v>
      </c>
      <c r="D6" s="20">
        <f t="shared" si="3"/>
        <v>46</v>
      </c>
      <c r="E6" s="20">
        <f t="shared" si="3"/>
        <v>1</v>
      </c>
      <c r="F6" s="20">
        <f t="shared" si="3"/>
        <v>0</v>
      </c>
      <c r="G6" s="20">
        <f t="shared" si="3"/>
        <v>1</v>
      </c>
      <c r="H6" s="20" t="str">
        <f t="shared" si="3"/>
        <v>長崎県　諫早市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79.61</v>
      </c>
      <c r="P6" s="21">
        <f t="shared" si="3"/>
        <v>92.18</v>
      </c>
      <c r="Q6" s="21">
        <f t="shared" si="3"/>
        <v>3590</v>
      </c>
      <c r="R6" s="21">
        <f t="shared" si="3"/>
        <v>133479</v>
      </c>
      <c r="S6" s="21">
        <f t="shared" si="3"/>
        <v>341.79</v>
      </c>
      <c r="T6" s="21">
        <f t="shared" si="3"/>
        <v>390.53</v>
      </c>
      <c r="U6" s="21">
        <f t="shared" si="3"/>
        <v>122637</v>
      </c>
      <c r="V6" s="21">
        <f t="shared" si="3"/>
        <v>113.24</v>
      </c>
      <c r="W6" s="21">
        <f t="shared" si="3"/>
        <v>1082.98</v>
      </c>
      <c r="X6" s="22">
        <f>IF(X7="",NA(),X7)</f>
        <v>110.27</v>
      </c>
      <c r="Y6" s="22">
        <f t="shared" ref="Y6:AG6" si="4">IF(Y7="",NA(),Y7)</f>
        <v>110.12</v>
      </c>
      <c r="Z6" s="22">
        <f t="shared" si="4"/>
        <v>111.68</v>
      </c>
      <c r="AA6" s="22">
        <f t="shared" si="4"/>
        <v>112.17</v>
      </c>
      <c r="AB6" s="22">
        <f t="shared" si="4"/>
        <v>108.54</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431.63</v>
      </c>
      <c r="AU6" s="22">
        <f t="shared" ref="AU6:BC6" si="6">IF(AU7="",NA(),AU7)</f>
        <v>351.21</v>
      </c>
      <c r="AV6" s="22">
        <f t="shared" si="6"/>
        <v>580.35</v>
      </c>
      <c r="AW6" s="22">
        <f t="shared" si="6"/>
        <v>639.39</v>
      </c>
      <c r="AX6" s="22">
        <f t="shared" si="6"/>
        <v>609.12</v>
      </c>
      <c r="AY6" s="22">
        <f t="shared" si="6"/>
        <v>360.96</v>
      </c>
      <c r="AZ6" s="22">
        <f t="shared" si="6"/>
        <v>351.29</v>
      </c>
      <c r="BA6" s="22">
        <f t="shared" si="6"/>
        <v>364.24</v>
      </c>
      <c r="BB6" s="22">
        <f t="shared" si="6"/>
        <v>369.82</v>
      </c>
      <c r="BC6" s="22">
        <f t="shared" si="6"/>
        <v>355.75</v>
      </c>
      <c r="BD6" s="21" t="str">
        <f>IF(BD7="","",IF(BD7="-","【-】","【"&amp;SUBSTITUTE(TEXT(BD7,"#,##0.00"),"-","△")&amp;"】"))</f>
        <v>【239.69】</v>
      </c>
      <c r="BE6" s="22">
        <f>IF(BE7="",NA(),BE7)</f>
        <v>312.95</v>
      </c>
      <c r="BF6" s="22">
        <f t="shared" ref="BF6:BN6" si="7">IF(BF7="",NA(),BF7)</f>
        <v>323.70999999999998</v>
      </c>
      <c r="BG6" s="22">
        <f t="shared" si="7"/>
        <v>295.63</v>
      </c>
      <c r="BH6" s="22">
        <f t="shared" si="7"/>
        <v>275.24</v>
      </c>
      <c r="BI6" s="22">
        <f t="shared" si="7"/>
        <v>263.08999999999997</v>
      </c>
      <c r="BJ6" s="22">
        <f t="shared" si="7"/>
        <v>239.18</v>
      </c>
      <c r="BK6" s="22">
        <f t="shared" si="7"/>
        <v>236.29</v>
      </c>
      <c r="BL6" s="22">
        <f t="shared" si="7"/>
        <v>238.77</v>
      </c>
      <c r="BM6" s="22">
        <f t="shared" si="7"/>
        <v>218.57</v>
      </c>
      <c r="BN6" s="22">
        <f t="shared" si="7"/>
        <v>222.45</v>
      </c>
      <c r="BO6" s="21" t="str">
        <f>IF(BO7="","",IF(BO7="-","【-】","【"&amp;SUBSTITUTE(TEXT(BO7,"#,##0.00"),"-","△")&amp;"】"))</f>
        <v>【264.86】</v>
      </c>
      <c r="BP6" s="22">
        <f>IF(BP7="",NA(),BP7)</f>
        <v>103.71</v>
      </c>
      <c r="BQ6" s="22">
        <f t="shared" ref="BQ6:BY6" si="8">IF(BQ7="",NA(),BQ7)</f>
        <v>103.12</v>
      </c>
      <c r="BR6" s="22">
        <f t="shared" si="8"/>
        <v>104.83</v>
      </c>
      <c r="BS6" s="22">
        <f t="shared" si="8"/>
        <v>105.53</v>
      </c>
      <c r="BT6" s="22">
        <f t="shared" si="8"/>
        <v>100.97</v>
      </c>
      <c r="BU6" s="22">
        <f t="shared" si="8"/>
        <v>101.89</v>
      </c>
      <c r="BV6" s="22">
        <f t="shared" si="8"/>
        <v>104.33</v>
      </c>
      <c r="BW6" s="22">
        <f t="shared" si="8"/>
        <v>98.85</v>
      </c>
      <c r="BX6" s="22">
        <f t="shared" si="8"/>
        <v>101.78</v>
      </c>
      <c r="BY6" s="22">
        <f t="shared" si="8"/>
        <v>100.33</v>
      </c>
      <c r="BZ6" s="21" t="str">
        <f>IF(BZ7="","",IF(BZ7="-","【-】","【"&amp;SUBSTITUTE(TEXT(BZ7,"#,##0.00"),"-","△")&amp;"】"))</f>
        <v>【97.59】</v>
      </c>
      <c r="CA6" s="22">
        <f>IF(CA7="",NA(),CA7)</f>
        <v>174.34</v>
      </c>
      <c r="CB6" s="22">
        <f t="shared" ref="CB6:CJ6" si="9">IF(CB7="",NA(),CB7)</f>
        <v>176.04</v>
      </c>
      <c r="CC6" s="22">
        <f t="shared" si="9"/>
        <v>175.54</v>
      </c>
      <c r="CD6" s="22">
        <f t="shared" si="9"/>
        <v>176.67</v>
      </c>
      <c r="CE6" s="22">
        <f t="shared" si="9"/>
        <v>185.31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71.66</v>
      </c>
      <c r="CM6" s="22">
        <f t="shared" ref="CM6:CU6" si="10">IF(CM7="",NA(),CM7)</f>
        <v>72.150000000000006</v>
      </c>
      <c r="CN6" s="22">
        <f t="shared" si="10"/>
        <v>78.599999999999994</v>
      </c>
      <c r="CO6" s="22">
        <f t="shared" si="10"/>
        <v>79.430000000000007</v>
      </c>
      <c r="CP6" s="22">
        <f t="shared" si="10"/>
        <v>80.180000000000007</v>
      </c>
      <c r="CQ6" s="22">
        <f t="shared" si="10"/>
        <v>63.23</v>
      </c>
      <c r="CR6" s="22">
        <f t="shared" si="10"/>
        <v>62.59</v>
      </c>
      <c r="CS6" s="22">
        <f t="shared" si="10"/>
        <v>61.81</v>
      </c>
      <c r="CT6" s="22">
        <f t="shared" si="10"/>
        <v>62.35</v>
      </c>
      <c r="CU6" s="22">
        <f t="shared" si="10"/>
        <v>62.69</v>
      </c>
      <c r="CV6" s="21" t="str">
        <f>IF(CV7="","",IF(CV7="-","【-】","【"&amp;SUBSTITUTE(TEXT(CV7,"#,##0.00"),"-","△")&amp;"】"))</f>
        <v>【60.21】</v>
      </c>
      <c r="CW6" s="22">
        <f>IF(CW7="",NA(),CW7)</f>
        <v>87.41</v>
      </c>
      <c r="CX6" s="22">
        <f t="shared" ref="CX6:DF6" si="11">IF(CX7="",NA(),CX7)</f>
        <v>87.34</v>
      </c>
      <c r="CY6" s="22">
        <f t="shared" si="11"/>
        <v>87.29</v>
      </c>
      <c r="CZ6" s="22">
        <f t="shared" si="11"/>
        <v>87.57</v>
      </c>
      <c r="DA6" s="22">
        <f t="shared" si="11"/>
        <v>87.45</v>
      </c>
      <c r="DB6" s="22">
        <f t="shared" si="11"/>
        <v>89.35</v>
      </c>
      <c r="DC6" s="22">
        <f t="shared" si="11"/>
        <v>89.7</v>
      </c>
      <c r="DD6" s="22">
        <f t="shared" si="11"/>
        <v>89.24</v>
      </c>
      <c r="DE6" s="22">
        <f t="shared" si="11"/>
        <v>88.71</v>
      </c>
      <c r="DF6" s="22">
        <f t="shared" si="11"/>
        <v>88.32</v>
      </c>
      <c r="DG6" s="21" t="str">
        <f>IF(DG7="","",IF(DG7="-","【-】","【"&amp;SUBSTITUTE(TEXT(DG7,"#,##0.00"),"-","△")&amp;"】"))</f>
        <v>【89.21】</v>
      </c>
      <c r="DH6" s="22">
        <f>IF(DH7="",NA(),DH7)</f>
        <v>51.5</v>
      </c>
      <c r="DI6" s="22">
        <f t="shared" ref="DI6:DQ6" si="12">IF(DI7="",NA(),DI7)</f>
        <v>53.03</v>
      </c>
      <c r="DJ6" s="22">
        <f t="shared" si="12"/>
        <v>49.76</v>
      </c>
      <c r="DK6" s="22">
        <f t="shared" si="12"/>
        <v>50.29</v>
      </c>
      <c r="DL6" s="22">
        <f t="shared" si="12"/>
        <v>50.02</v>
      </c>
      <c r="DM6" s="22">
        <f t="shared" si="12"/>
        <v>49.62</v>
      </c>
      <c r="DN6" s="22">
        <f t="shared" si="12"/>
        <v>50.5</v>
      </c>
      <c r="DO6" s="22">
        <f t="shared" si="12"/>
        <v>51.28</v>
      </c>
      <c r="DP6" s="22">
        <f t="shared" si="12"/>
        <v>51.95</v>
      </c>
      <c r="DQ6" s="22">
        <f t="shared" si="12"/>
        <v>52.55</v>
      </c>
      <c r="DR6" s="21" t="str">
        <f>IF(DR7="","",IF(DR7="-","【-】","【"&amp;SUBSTITUTE(TEXT(DR7,"#,##0.00"),"-","△")&amp;"】"))</f>
        <v>【52.41】</v>
      </c>
      <c r="DS6" s="22">
        <f>IF(DS7="",NA(),DS7)</f>
        <v>14.31</v>
      </c>
      <c r="DT6" s="22">
        <f t="shared" ref="DT6:EB6" si="13">IF(DT7="",NA(),DT7)</f>
        <v>16.41</v>
      </c>
      <c r="DU6" s="22">
        <f t="shared" si="13"/>
        <v>17.559999999999999</v>
      </c>
      <c r="DV6" s="22">
        <f t="shared" si="13"/>
        <v>18.87</v>
      </c>
      <c r="DW6" s="22">
        <f t="shared" si="13"/>
        <v>20.41</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0.22</v>
      </c>
      <c r="EE6" s="22">
        <f t="shared" ref="EE6:EM6" si="14">IF(EE7="",NA(),EE7)</f>
        <v>0.43</v>
      </c>
      <c r="EF6" s="22">
        <f t="shared" si="14"/>
        <v>0.5</v>
      </c>
      <c r="EG6" s="22">
        <f t="shared" si="14"/>
        <v>0.61</v>
      </c>
      <c r="EH6" s="22">
        <f t="shared" si="14"/>
        <v>1.19</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15">
      <c r="A7" s="15"/>
      <c r="B7" s="24">
        <v>2024</v>
      </c>
      <c r="C7" s="24">
        <v>422045</v>
      </c>
      <c r="D7" s="24">
        <v>46</v>
      </c>
      <c r="E7" s="24">
        <v>1</v>
      </c>
      <c r="F7" s="24">
        <v>0</v>
      </c>
      <c r="G7" s="24">
        <v>1</v>
      </c>
      <c r="H7" s="24" t="s">
        <v>93</v>
      </c>
      <c r="I7" s="24" t="s">
        <v>94</v>
      </c>
      <c r="J7" s="24" t="s">
        <v>95</v>
      </c>
      <c r="K7" s="24" t="s">
        <v>96</v>
      </c>
      <c r="L7" s="24" t="s">
        <v>97</v>
      </c>
      <c r="M7" s="24" t="s">
        <v>98</v>
      </c>
      <c r="N7" s="25" t="s">
        <v>99</v>
      </c>
      <c r="O7" s="25">
        <v>79.61</v>
      </c>
      <c r="P7" s="25">
        <v>92.18</v>
      </c>
      <c r="Q7" s="25">
        <v>3590</v>
      </c>
      <c r="R7" s="25">
        <v>133479</v>
      </c>
      <c r="S7" s="25">
        <v>341.79</v>
      </c>
      <c r="T7" s="25">
        <v>390.53</v>
      </c>
      <c r="U7" s="25">
        <v>122637</v>
      </c>
      <c r="V7" s="25">
        <v>113.24</v>
      </c>
      <c r="W7" s="25">
        <v>1082.98</v>
      </c>
      <c r="X7" s="25">
        <v>110.27</v>
      </c>
      <c r="Y7" s="25">
        <v>110.12</v>
      </c>
      <c r="Z7" s="25">
        <v>111.68</v>
      </c>
      <c r="AA7" s="25">
        <v>112.17</v>
      </c>
      <c r="AB7" s="25">
        <v>108.54</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431.63</v>
      </c>
      <c r="AU7" s="25">
        <v>351.21</v>
      </c>
      <c r="AV7" s="25">
        <v>580.35</v>
      </c>
      <c r="AW7" s="25">
        <v>639.39</v>
      </c>
      <c r="AX7" s="25">
        <v>609.12</v>
      </c>
      <c r="AY7" s="25">
        <v>360.96</v>
      </c>
      <c r="AZ7" s="25">
        <v>351.29</v>
      </c>
      <c r="BA7" s="25">
        <v>364.24</v>
      </c>
      <c r="BB7" s="25">
        <v>369.82</v>
      </c>
      <c r="BC7" s="25">
        <v>355.75</v>
      </c>
      <c r="BD7" s="25">
        <v>239.69</v>
      </c>
      <c r="BE7" s="25">
        <v>312.95</v>
      </c>
      <c r="BF7" s="25">
        <v>323.70999999999998</v>
      </c>
      <c r="BG7" s="25">
        <v>295.63</v>
      </c>
      <c r="BH7" s="25">
        <v>275.24</v>
      </c>
      <c r="BI7" s="25">
        <v>263.08999999999997</v>
      </c>
      <c r="BJ7" s="25">
        <v>239.18</v>
      </c>
      <c r="BK7" s="25">
        <v>236.29</v>
      </c>
      <c r="BL7" s="25">
        <v>238.77</v>
      </c>
      <c r="BM7" s="25">
        <v>218.57</v>
      </c>
      <c r="BN7" s="25">
        <v>222.45</v>
      </c>
      <c r="BO7" s="25">
        <v>264.86</v>
      </c>
      <c r="BP7" s="25">
        <v>103.71</v>
      </c>
      <c r="BQ7" s="25">
        <v>103.12</v>
      </c>
      <c r="BR7" s="25">
        <v>104.83</v>
      </c>
      <c r="BS7" s="25">
        <v>105.53</v>
      </c>
      <c r="BT7" s="25">
        <v>100.97</v>
      </c>
      <c r="BU7" s="25">
        <v>101.89</v>
      </c>
      <c r="BV7" s="25">
        <v>104.33</v>
      </c>
      <c r="BW7" s="25">
        <v>98.85</v>
      </c>
      <c r="BX7" s="25">
        <v>101.78</v>
      </c>
      <c r="BY7" s="25">
        <v>100.33</v>
      </c>
      <c r="BZ7" s="25">
        <v>97.59</v>
      </c>
      <c r="CA7" s="25">
        <v>174.34</v>
      </c>
      <c r="CB7" s="25">
        <v>176.04</v>
      </c>
      <c r="CC7" s="25">
        <v>175.54</v>
      </c>
      <c r="CD7" s="25">
        <v>176.67</v>
      </c>
      <c r="CE7" s="25">
        <v>185.31</v>
      </c>
      <c r="CF7" s="25">
        <v>156.32</v>
      </c>
      <c r="CG7" s="25">
        <v>157.4</v>
      </c>
      <c r="CH7" s="25">
        <v>162.61000000000001</v>
      </c>
      <c r="CI7" s="25">
        <v>163.94</v>
      </c>
      <c r="CJ7" s="25">
        <v>169.31</v>
      </c>
      <c r="CK7" s="25">
        <v>181.66</v>
      </c>
      <c r="CL7" s="25">
        <v>71.66</v>
      </c>
      <c r="CM7" s="25">
        <v>72.150000000000006</v>
      </c>
      <c r="CN7" s="25">
        <v>78.599999999999994</v>
      </c>
      <c r="CO7" s="25">
        <v>79.430000000000007</v>
      </c>
      <c r="CP7" s="25">
        <v>80.180000000000007</v>
      </c>
      <c r="CQ7" s="25">
        <v>63.23</v>
      </c>
      <c r="CR7" s="25">
        <v>62.59</v>
      </c>
      <c r="CS7" s="25">
        <v>61.81</v>
      </c>
      <c r="CT7" s="25">
        <v>62.35</v>
      </c>
      <c r="CU7" s="25">
        <v>62.69</v>
      </c>
      <c r="CV7" s="25">
        <v>60.21</v>
      </c>
      <c r="CW7" s="25">
        <v>87.41</v>
      </c>
      <c r="CX7" s="25">
        <v>87.34</v>
      </c>
      <c r="CY7" s="25">
        <v>87.29</v>
      </c>
      <c r="CZ7" s="25">
        <v>87.57</v>
      </c>
      <c r="DA7" s="25">
        <v>87.45</v>
      </c>
      <c r="DB7" s="25">
        <v>89.35</v>
      </c>
      <c r="DC7" s="25">
        <v>89.7</v>
      </c>
      <c r="DD7" s="25">
        <v>89.24</v>
      </c>
      <c r="DE7" s="25">
        <v>88.71</v>
      </c>
      <c r="DF7" s="25">
        <v>88.32</v>
      </c>
      <c r="DG7" s="25">
        <v>89.21</v>
      </c>
      <c r="DH7" s="25">
        <v>51.5</v>
      </c>
      <c r="DI7" s="25">
        <v>53.03</v>
      </c>
      <c r="DJ7" s="25">
        <v>49.76</v>
      </c>
      <c r="DK7" s="25">
        <v>50.29</v>
      </c>
      <c r="DL7" s="25">
        <v>50.02</v>
      </c>
      <c r="DM7" s="25">
        <v>49.62</v>
      </c>
      <c r="DN7" s="25">
        <v>50.5</v>
      </c>
      <c r="DO7" s="25">
        <v>51.28</v>
      </c>
      <c r="DP7" s="25">
        <v>51.95</v>
      </c>
      <c r="DQ7" s="25">
        <v>52.55</v>
      </c>
      <c r="DR7" s="25">
        <v>52.41</v>
      </c>
      <c r="DS7" s="25">
        <v>14.31</v>
      </c>
      <c r="DT7" s="25">
        <v>16.41</v>
      </c>
      <c r="DU7" s="25">
        <v>17.559999999999999</v>
      </c>
      <c r="DV7" s="25">
        <v>18.87</v>
      </c>
      <c r="DW7" s="25">
        <v>20.41</v>
      </c>
      <c r="DX7" s="25">
        <v>19.510000000000002</v>
      </c>
      <c r="DY7" s="25">
        <v>21.19</v>
      </c>
      <c r="DZ7" s="25">
        <v>22.64</v>
      </c>
      <c r="EA7" s="25">
        <v>24.49</v>
      </c>
      <c r="EB7" s="25">
        <v>25.85</v>
      </c>
      <c r="EC7" s="25">
        <v>26.78</v>
      </c>
      <c r="ED7" s="25">
        <v>0.22</v>
      </c>
      <c r="EE7" s="25">
        <v>0.43</v>
      </c>
      <c r="EF7" s="25">
        <v>0.5</v>
      </c>
      <c r="EG7" s="25">
        <v>0.61</v>
      </c>
      <c r="EH7" s="25">
        <v>1.19</v>
      </c>
      <c r="EI7" s="25">
        <v>0.67</v>
      </c>
      <c r="EJ7" s="25">
        <v>0.62</v>
      </c>
      <c r="EK7" s="25">
        <v>0.6</v>
      </c>
      <c r="EL7" s="25">
        <v>0.57999999999999996</v>
      </c>
      <c r="EM7" s="25">
        <v>0.56999999999999995</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2025-12-12T09:23:49Z</dcterms:created>
  <dcterms:modified xsi:type="dcterms:W3CDTF">2026-03-04T05:40:34Z</dcterms:modified>
  <cp:category/>
</cp:coreProperties>
</file>