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B3755885-A07D-40C1-AF0A-0CB44630D23A}" xr6:coauthVersionLast="47" xr6:coauthVersionMax="47" xr10:uidLastSave="{00000000-0000-0000-0000-000000000000}"/>
  <workbookProtection workbookAlgorithmName="SHA-512" workbookHashValue="qDnK2w30iJRXHBqgXkthfbOOF4LW1EInyRB95irzy32eApM749lxCk0LSeqVuJFrvKuc4h3aLut+lNTUnFpgZA==" workbookSaltValue="ulfKImzPh+TRe7bA+xGB5Q=="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P6" i="5"/>
  <c r="P10" i="4" s="1"/>
  <c r="O6" i="5"/>
  <c r="I10" i="4" s="1"/>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H85" i="4"/>
  <c r="E85" i="4"/>
  <c r="BB10" i="4"/>
  <c r="AT10" i="4"/>
  <c r="W10" i="4"/>
  <c r="B10" i="4"/>
  <c r="BB8" i="4"/>
  <c r="AT8" i="4"/>
  <c r="AL8" i="4"/>
  <c r="P8" i="4"/>
  <c r="I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<sst xmlns="http://schemas.openxmlformats.org/spreadsheetml/2006/main" count="228" uniqueCount="114">
  <si>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</si>
  <si>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</si>
  <si>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</si>
  <si>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</si>
  <si>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</si>
  <si>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</si>
  <si>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</si>
  <si>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</si>
  <si>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</si>
  <si>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</si>
  <si>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</si>
  <si>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</si>
  <si>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</si>
  <si>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</si>
  <si>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</si>
  <si>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</si>
  <si>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</si>
  <si>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</si>
  <si>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</si>
  <si>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</si>
  <si>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</si>
  <si>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</si>
  <si>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</si>
  <si>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</si>
  <si>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</si>
  <si>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</si>
  <si>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</si>
  <si>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</si>
  <si>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</si>
  <si>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</si>
  <si>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</si>
  <si>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</si>
  <si>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</si>
  <si>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</si>
  <si>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</si>
  <si>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</si>
  <si>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</si>
  <si>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</si>
  <si>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</si>
  <si>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</si>
  <si>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</si>
  <si>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</si>
  <si>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</si>
  <si>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</si>
  <si>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</si>
  <si>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</si>
  <si>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</si>
  <si>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</si>
  <si>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</si>
  <si>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</si>
  <si>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</si>
  <si>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</si>
  <si>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</si>
  <si>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</si>
  <si>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</si>
  <si>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</si>
  <si>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</si>
  <si>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</si>
  <si>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</si>
  <si>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</si>
  <si>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</si>
  <si>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</si>
  <si>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</si>
  <si>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</si>
  <si>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</si>
  <si>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</si>
  <si>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</si>
  <si>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</si>
  <si>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</si>
  <si>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</si>
  <si>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</si>
  <si>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</si>
  <si>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</si>
  <si>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</si>
  <si>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</si>
  <si>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</si>
  <si>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</si>
  <si>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</si>
  <si>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</si>
  <si>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</si>
  <si>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</si>
  <si>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</si>
  <si>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</si>
  <si>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</si>
  <si>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</si>
  <si>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</si>
  <si>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</si>
  <si>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</si>
  <si>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</si>
  <si>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</si>
  <si>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</si>
  <si>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</si>
  <si>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</si>
  <si>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島原市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</si>
  <si>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</si>
  <si>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</si>
  <si>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</si>
  <si>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</si>
  <si>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</si>
  <si>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</si>
  <si>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</si>
  <si>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</si>
  <si>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</si>
  <si>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</si>
  <si>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</si>
  <si>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</si>
  <si>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</si>
  <si>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</si>
  <si>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</si>
  <si>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</si>
  <si>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</si>
  <si>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①経常収支比率
　給水収益の減少に対し、減価償却費及び動力費等の費用の増加により、前年度から7.28ポイント減少し、100％未満となったため、経営改善に向けた取組として令和７年度に水道料金の改定を行っている。
②累積欠損金比率
　欠損金は生じていないため問題はない。
③流動比率
　令和２年度に策定した経営戦略では、令和６年度に水道料金の改定を見込んでいたが、料金改定を1年先延ばしにしたことが100％を下回る結果になったと考える。
④企業債残高対給水収益比率
　建設改良費の財源不足を補うために企業債を充てているため、上昇傾向にある。
⑤料金回収率
　100％を下回っているため、令和７年度に水道料金の改定を行い、経営基盤の強化を図っていく。　
⑥給水原価
　地下水を自然流下方式により配水しているため、動力費等からなる原価を類似団体平均値よりも安く抑えることができている。
⑦施設利用率
　類似団体平均値より高い値であることから比較的問題ないと考える。
⑧有収率
　老朽化した管路の計画的な更新と早期の漏水修繕により、有収率の向上に努める。</t>
    <rPh sb="20" eb="25">
      <t>ゲンカショウキャクヒ</t>
    </rPh>
    <rPh sb="25" eb="26">
      <t>オヨ</t>
    </rPh>
    <rPh sb="27" eb="30">
      <t>ドウリョクヒ</t>
    </rPh>
    <rPh sb="30" eb="31">
      <t>トウ</t>
    </rPh>
    <rPh sb="62" eb="64">
      <t>ミマン</t>
    </rPh>
    <rPh sb="71" eb="73">
      <t>ケイエイ</t>
    </rPh>
    <rPh sb="73" eb="75">
      <t>カイゼン</t>
    </rPh>
    <rPh sb="76" eb="77">
      <t>ム</t>
    </rPh>
    <rPh sb="79" eb="81">
      <t>トリクミ</t>
    </rPh>
    <rPh sb="84" eb="86">
      <t>レイワ</t>
    </rPh>
    <rPh sb="87" eb="88">
      <t>ネン</t>
    </rPh>
    <rPh sb="88" eb="89">
      <t>ド</t>
    </rPh>
    <rPh sb="90" eb="92">
      <t>スイドウ</t>
    </rPh>
    <rPh sb="92" eb="94">
      <t>リョウキン</t>
    </rPh>
    <rPh sb="95" eb="97">
      <t>カイテイ</t>
    </rPh>
    <rPh sb="98" eb="99">
      <t>オコナ</t>
    </rPh>
    <rPh sb="141" eb="143">
      <t>レイワ</t>
    </rPh>
    <rPh sb="144" eb="146">
      <t>ネンド</t>
    </rPh>
    <rPh sb="147" eb="149">
      <t>サクテイ</t>
    </rPh>
    <rPh sb="151" eb="153">
      <t>ケイエイ</t>
    </rPh>
    <rPh sb="153" eb="155">
      <t>センリャク</t>
    </rPh>
    <rPh sb="158" eb="160">
      <t>レイワ</t>
    </rPh>
    <rPh sb="161" eb="163">
      <t>ネンド</t>
    </rPh>
    <rPh sb="164" eb="166">
      <t>スイドウ</t>
    </rPh>
    <rPh sb="166" eb="168">
      <t>リョウキン</t>
    </rPh>
    <rPh sb="169" eb="171">
      <t>カイテイ</t>
    </rPh>
    <rPh sb="172" eb="174">
      <t>ミコ</t>
    </rPh>
    <rPh sb="180" eb="182">
      <t>リョウキン</t>
    </rPh>
    <rPh sb="182" eb="184">
      <t>カイテイ</t>
    </rPh>
    <rPh sb="186" eb="187">
      <t>ネン</t>
    </rPh>
    <rPh sb="187" eb="189">
      <t>サキノ</t>
    </rPh>
    <rPh sb="202" eb="204">
      <t>シタマワ</t>
    </rPh>
    <rPh sb="205" eb="207">
      <t>ケッカ</t>
    </rPh>
    <rPh sb="212" eb="213">
      <t>カンガ</t>
    </rPh>
    <rPh sb="232" eb="234">
      <t>ケンセツ</t>
    </rPh>
    <rPh sb="234" eb="237">
      <t>カイリョウヒ</t>
    </rPh>
    <rPh sb="291" eb="293">
      <t>レイワ</t>
    </rPh>
    <rPh sb="294" eb="296">
      <t>ネンド</t>
    </rPh>
    <rPh sb="297" eb="299">
      <t>スイドウ</t>
    </rPh>
    <rPh sb="299" eb="301">
      <t>リョウキン</t>
    </rPh>
    <rPh sb="302" eb="304">
      <t>カイテイ</t>
    </rPh>
    <rPh sb="305" eb="306">
      <t>オコナ</t>
    </rPh>
    <rPh sb="308" eb="310">
      <t>ケイエイ</t>
    </rPh>
    <rPh sb="310" eb="312">
      <t>キバン</t>
    </rPh>
    <rPh sb="313" eb="315">
      <t>キョウカ</t>
    </rPh>
    <rPh sb="316" eb="317">
      <t>ハカ</t>
    </rPh>
    <rPh sb="401" eb="404">
      <t>ヘイキンチ</t>
    </rPh>
    <rPh sb="406" eb="407">
      <t>タカ</t>
    </rPh>
    <rPh sb="408" eb="409">
      <t>アタイ</t>
    </rPh>
    <rPh sb="443" eb="445">
      <t>ケイカク</t>
    </rPh>
    <rPh sb="445" eb="446">
      <t>テキ</t>
    </rPh>
    <phoneticPr fontId="4"/>
  </si>
  <si>
    <r>
      <t xml:space="preserve">①有形固定資産減価償却率
　水道施設の耐震化事業に取り組んでいることから改善傾向にあり、類似団体平均値よりも良好な値であると思われる。
②管路経年化率
　類似団体平均値を下回っているが、管路の経過年数や漏水状況を考慮しながら優先順位を決めて更新を行っていく。
③管路更新率
</t>
    </r>
    <r>
      <rPr>
        <sz val="11"/>
        <rFont val="ＭＳ ゴシック"/>
        <family val="3"/>
        <charset val="128"/>
      </rPr>
      <t>　令和６年度は、施設更新・解体事業に重点を置いていたため、今後は管路更新に重点を置き更新に努める。</t>
    </r>
    <rPh sb="85" eb="87">
      <t>シタマワ</t>
    </rPh>
    <rPh sb="138" eb="140">
      <t>レイワ</t>
    </rPh>
    <rPh sb="141" eb="143">
      <t>ネンド</t>
    </rPh>
    <rPh sb="145" eb="147">
      <t>シセツ</t>
    </rPh>
    <rPh sb="147" eb="149">
      <t>コウシン</t>
    </rPh>
    <rPh sb="150" eb="152">
      <t>カイタイ</t>
    </rPh>
    <rPh sb="152" eb="154">
      <t>ジギョウ</t>
    </rPh>
    <rPh sb="166" eb="168">
      <t>コンゴ</t>
    </rPh>
    <phoneticPr fontId="4"/>
  </si>
  <si>
    <r>
      <t>　</t>
    </r>
    <r>
      <rPr>
        <sz val="11"/>
        <rFont val="ＭＳ ゴシック"/>
        <family val="3"/>
        <charset val="128"/>
      </rPr>
      <t xml:space="preserve">100％天然地下水を塩素滅菌だけの浄水処理と緩やかな地形を利用した自然流下方式による配水をしていることから、給水原価は安価に抑えられ、低料金での水道水を供給することができている。
　経営面については、経常収支比率が100％を下回ったことから、経営の改善に向けた取り組みとして令和７年度に水道料金の改定を行っている。
 今後は、耐震化事業や老朽施設更新の進展に伴い企業債が増加する見込みであることから、公共性と経済性の両立を図りながら合理的な運営に努める必要がある。
</t>
    </r>
    <r>
      <rPr>
        <sz val="11"/>
        <color rgb="FFFF0000"/>
        <rFont val="ＭＳ ゴシック"/>
        <family val="3"/>
        <charset val="128"/>
      </rPr>
      <t xml:space="preserve">
</t>
    </r>
    <rPh sb="101" eb="105">
      <t>ケイジョウシュウシ</t>
    </rPh>
    <rPh sb="105" eb="107">
      <t>ヒリツ</t>
    </rPh>
    <rPh sb="113" eb="115">
      <t>シタマワ</t>
    </rPh>
    <rPh sb="122" eb="124">
      <t>ケイエイ</t>
    </rPh>
    <rPh sb="125" eb="127">
      <t>カイゼン</t>
    </rPh>
    <rPh sb="128" eb="129">
      <t>ム</t>
    </rPh>
    <rPh sb="131" eb="132">
      <t>ト</t>
    </rPh>
    <rPh sb="133" eb="134">
      <t>ク</t>
    </rPh>
    <rPh sb="138" eb="140">
      <t>レイワ</t>
    </rPh>
    <rPh sb="141" eb="142">
      <t>ネン</t>
    </rPh>
    <rPh sb="142" eb="143">
      <t>ド</t>
    </rPh>
    <rPh sb="144" eb="148">
      <t>スイドウリョウキン</t>
    </rPh>
    <rPh sb="149" eb="151">
      <t>カイテイ</t>
    </rPh>
    <rPh sb="152" eb="153">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</si>
</sst>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10"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1.26</c:v>
                </c:pt>
                <c:pt idx="1">
                  <c:v>0.2</c:v>
                </c:pt>
                <c:pt idx="2">
                  <c:v>0.04</c:v>
                </c:pt>
                <c:pt idx="3">
                  <c:v>1.87</c:v>
                </c:pt>
                <c:pt idx="4">
                  <c:v>0.84</c:v>
                </c:pt>
              </c:numCache>
            </c:numRef>
          </c:val>
          <c:extLst>
            <c:ext xmlns:c16="http://schemas.microsoft.com/office/drawing/2014/chart" uri="{C3380CC4-5D6E-409C-BE32-E72D297353CC}">
              <c16:uniqueId val="{00000000-F277-40E7-9A56-B261DE1191D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F277-40E7-9A56-B261DE1191D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59.62</c:v>
                </c:pt>
                <c:pt idx="1">
                  <c:v>59.03</c:v>
                </c:pt>
                <c:pt idx="2">
                  <c:v>60.4</c:v>
                </c:pt>
                <c:pt idx="3">
                  <c:v>72.02</c:v>
                </c:pt>
                <c:pt idx="4">
                  <c:v>74.709999999999994</c:v>
                </c:pt>
              </c:numCache>
            </c:numRef>
          </c:val>
          <c:extLst>
            <c:ext xmlns:c16="http://schemas.microsoft.com/office/drawing/2014/chart" uri="{C3380CC4-5D6E-409C-BE32-E72D297353CC}">
              <c16:uniqueId val="{00000000-CD75-437B-8721-CE57005F85A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CD75-437B-8721-CE57005F85A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80.849999999999994</c:v>
                </c:pt>
                <c:pt idx="1">
                  <c:v>81.22</c:v>
                </c:pt>
                <c:pt idx="2">
                  <c:v>77.97</c:v>
                </c:pt>
                <c:pt idx="3">
                  <c:v>77.900000000000006</c:v>
                </c:pt>
                <c:pt idx="4">
                  <c:v>75.94</c:v>
                </c:pt>
              </c:numCache>
            </c:numRef>
          </c:val>
          <c:extLst>
            <c:ext xmlns:c16="http://schemas.microsoft.com/office/drawing/2014/chart" uri="{C3380CC4-5D6E-409C-BE32-E72D297353CC}">
              <c16:uniqueId val="{00000000-BC8A-4B84-BCAA-B3D70A7D33B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BC8A-4B84-BCAA-B3D70A7D33B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111.59</c:v>
                </c:pt>
                <c:pt idx="1">
                  <c:v>114.95</c:v>
                </c:pt>
                <c:pt idx="2">
                  <c:v>107.18</c:v>
                </c:pt>
                <c:pt idx="3">
                  <c:v>101.8</c:v>
                </c:pt>
                <c:pt idx="4">
                  <c:v>94.52</c:v>
                </c:pt>
              </c:numCache>
            </c:numRef>
          </c:val>
          <c:extLst>
            <c:ext xmlns:c16="http://schemas.microsoft.com/office/drawing/2014/chart" uri="{C3380CC4-5D6E-409C-BE32-E72D297353CC}">
              <c16:uniqueId val="{00000000-116D-4296-9A85-04F0EB8F449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116D-4296-9A85-04F0EB8F449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38.53</c:v>
                </c:pt>
                <c:pt idx="1">
                  <c:v>37.479999999999997</c:v>
                </c:pt>
                <c:pt idx="2">
                  <c:v>39.03</c:v>
                </c:pt>
                <c:pt idx="3">
                  <c:v>36.97</c:v>
                </c:pt>
                <c:pt idx="4">
                  <c:v>38.35</c:v>
                </c:pt>
              </c:numCache>
            </c:numRef>
          </c:val>
          <c:extLst>
            <c:ext xmlns:c16="http://schemas.microsoft.com/office/drawing/2014/chart" uri="{C3380CC4-5D6E-409C-BE32-E72D297353CC}">
              <c16:uniqueId val="{00000000-1777-47B5-8EEB-89C41045CAF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1777-47B5-8EEB-89C41045CAF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14.95</c:v>
                </c:pt>
                <c:pt idx="1">
                  <c:v>17.899999999999999</c:v>
                </c:pt>
                <c:pt idx="2">
                  <c:v>17.82</c:v>
                </c:pt>
                <c:pt idx="3">
                  <c:v>16.57</c:v>
                </c:pt>
                <c:pt idx="4">
                  <c:v>16.57</c:v>
                </c:pt>
              </c:numCache>
            </c:numRef>
          </c:val>
          <c:extLst>
            <c:ext xmlns:c16="http://schemas.microsoft.com/office/drawing/2014/chart" uri="{C3380CC4-5D6E-409C-BE32-E72D297353CC}">
              <c16:uniqueId val="{00000000-19AC-48AA-AD5B-DE872B3EC30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19AC-48AA-AD5B-DE872B3EC30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30A-40AB-99B1-70AA002BE12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E30A-40AB-99B1-70AA002BE12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245.97</c:v>
                </c:pt>
                <c:pt idx="1">
                  <c:v>148.15</c:v>
                </c:pt>
                <c:pt idx="2">
                  <c:v>173.86</c:v>
                </c:pt>
                <c:pt idx="3">
                  <c:v>108.64</c:v>
                </c:pt>
                <c:pt idx="4">
                  <c:v>89.65</c:v>
                </c:pt>
              </c:numCache>
            </c:numRef>
          </c:val>
          <c:extLst>
            <c:ext xmlns:c16="http://schemas.microsoft.com/office/drawing/2014/chart" uri="{C3380CC4-5D6E-409C-BE32-E72D297353CC}">
              <c16:uniqueId val="{00000000-D68E-4B1F-9B23-55ABCD0ABFE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D68E-4B1F-9B23-55ABCD0ABFE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761.91</c:v>
                </c:pt>
                <c:pt idx="1">
                  <c:v>828.06</c:v>
                </c:pt>
                <c:pt idx="2">
                  <c:v>951.34</c:v>
                </c:pt>
                <c:pt idx="3">
                  <c:v>944.57</c:v>
                </c:pt>
                <c:pt idx="4">
                  <c:v>952.64</c:v>
                </c:pt>
              </c:numCache>
            </c:numRef>
          </c:val>
          <c:extLst>
            <c:ext xmlns:c16="http://schemas.microsoft.com/office/drawing/2014/chart" uri="{C3380CC4-5D6E-409C-BE32-E72D297353CC}">
              <c16:uniqueId val="{00000000-4EA1-4157-BC12-6EBDCE858DB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4EA1-4157-BC12-6EBDCE858DB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109.63</c:v>
                </c:pt>
                <c:pt idx="1">
                  <c:v>113.43</c:v>
                </c:pt>
                <c:pt idx="2">
                  <c:v>96.19</c:v>
                </c:pt>
                <c:pt idx="3">
                  <c:v>98.99</c:v>
                </c:pt>
                <c:pt idx="4">
                  <c:v>90.2</c:v>
                </c:pt>
              </c:numCache>
            </c:numRef>
          </c:val>
          <c:extLst>
            <c:ext xmlns:c16="http://schemas.microsoft.com/office/drawing/2014/chart" uri="{C3380CC4-5D6E-409C-BE32-E72D297353CC}">
              <c16:uniqueId val="{00000000-F3CE-4234-B51F-A32474678D3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F3CE-4234-B51F-A32474678D3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130.49</c:v>
                </c:pt>
                <c:pt idx="1">
                  <c:v>125.97</c:v>
                </c:pt>
                <c:pt idx="2">
                  <c:v>137.94</c:v>
                </c:pt>
                <c:pt idx="3">
                  <c:v>145.46</c:v>
                </c:pt>
                <c:pt idx="4">
                  <c:v>159.37</c:v>
                </c:pt>
              </c:numCache>
            </c:numRef>
          </c:val>
          <c:extLst>
            <c:ext xmlns:c16="http://schemas.microsoft.com/office/drawing/2014/chart" uri="{C3380CC4-5D6E-409C-BE32-E72D297353CC}">
              <c16:uniqueId val="{00000000-152C-4898-BEDD-824951FFA00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152C-4898-BEDD-824951FFA00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長崎県　島原市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1"/>
      <c r="D7" s="51"/>
      <c r="E7" s="51"/>
      <c r="F7" s="51"/>
      <c r="G7" s="51"/>
      <c r="H7" s="51"/>
      <c r="I7" s="50" t="s">
        <v>2</v>
      </c>
      <c r="J7" s="51"/>
      <c r="K7" s="51"/>
      <c r="L7" s="51"/>
      <c r="M7" s="51"/>
      <c r="N7" s="51"/>
      <c r="O7" s="75"/>
      <c r="P7" s="52" t="s">
        <v>3</v>
      </c>
      <c r="Q7" s="52"/>
      <c r="R7" s="52"/>
      <c r="S7" s="52"/>
      <c r="T7" s="52"/>
      <c r="U7" s="52"/>
      <c r="V7" s="52"/>
      <c r="W7" s="52" t="s">
        <v>4</v>
      </c>
      <c r="X7" s="52"/>
      <c r="Y7" s="52"/>
      <c r="Z7" s="52"/>
      <c r="AA7" s="52"/>
      <c r="AB7" s="52"/>
      <c r="AC7" s="52"/>
      <c r="AD7" s="52" t="s">
        <v>5</v>
      </c>
      <c r="AE7" s="52"/>
      <c r="AF7" s="52"/>
      <c r="AG7" s="52"/>
      <c r="AH7" s="52"/>
      <c r="AI7" s="52"/>
      <c r="AJ7" s="52"/>
      <c r="AK7" s="2"/>
      <c r="AL7" s="52" t="s">
        <v>6</v>
      </c>
      <c r="AM7" s="52"/>
      <c r="AN7" s="52"/>
      <c r="AO7" s="52"/>
      <c r="AP7" s="52"/>
      <c r="AQ7" s="52"/>
      <c r="AR7" s="52"/>
      <c r="AS7" s="52"/>
      <c r="AT7" s="50" t="s">
        <v>7</v>
      </c>
      <c r="AU7" s="51"/>
      <c r="AV7" s="51"/>
      <c r="AW7" s="51"/>
      <c r="AX7" s="51"/>
      <c r="AY7" s="51"/>
      <c r="AZ7" s="51"/>
      <c r="BA7" s="51"/>
      <c r="BB7" s="52" t="s">
        <v>8</v>
      </c>
      <c r="BC7" s="52"/>
      <c r="BD7" s="52"/>
      <c r="BE7" s="52"/>
      <c r="BF7" s="52"/>
      <c r="BG7" s="52"/>
      <c r="BH7" s="52"/>
      <c r="BI7" s="52"/>
      <c r="BJ7" s="3"/>
      <c r="BK7" s="3"/>
      <c r="BL7" s="87" t="s">
        <v>9</v>
      </c>
      <c r="BM7" s="88"/>
      <c r="BN7" s="88"/>
      <c r="BO7" s="88"/>
      <c r="BP7" s="88"/>
      <c r="BQ7" s="88"/>
      <c r="BR7" s="88"/>
      <c r="BS7" s="88"/>
      <c r="BT7" s="88"/>
      <c r="BU7" s="88"/>
      <c r="BV7" s="88"/>
      <c r="BW7" s="88"/>
      <c r="BX7" s="88"/>
      <c r="BY7" s="89"/>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A5</v>
      </c>
      <c r="X8" s="83"/>
      <c r="Y8" s="83"/>
      <c r="Z8" s="83"/>
      <c r="AA8" s="83"/>
      <c r="AB8" s="83"/>
      <c r="AC8" s="83"/>
      <c r="AD8" s="83" t="str">
        <f>データ!$M$6</f>
        <v>非設置</v>
      </c>
      <c r="AE8" s="83"/>
      <c r="AF8" s="83"/>
      <c r="AG8" s="83"/>
      <c r="AH8" s="83"/>
      <c r="AI8" s="83"/>
      <c r="AJ8" s="83"/>
      <c r="AK8" s="2"/>
      <c r="AL8" s="74">
        <f>データ!$R$6</f>
        <v>42044</v>
      </c>
      <c r="AM8" s="74"/>
      <c r="AN8" s="74"/>
      <c r="AO8" s="74"/>
      <c r="AP8" s="74"/>
      <c r="AQ8" s="74"/>
      <c r="AR8" s="74"/>
      <c r="AS8" s="74"/>
      <c r="AT8" s="36">
        <f>データ!$S$6</f>
        <v>82.96</v>
      </c>
      <c r="AU8" s="37"/>
      <c r="AV8" s="37"/>
      <c r="AW8" s="37"/>
      <c r="AX8" s="37"/>
      <c r="AY8" s="37"/>
      <c r="AZ8" s="37"/>
      <c r="BA8" s="37"/>
      <c r="BB8" s="63">
        <f>データ!$T$6</f>
        <v>506.8</v>
      </c>
      <c r="BC8" s="63"/>
      <c r="BD8" s="63"/>
      <c r="BE8" s="63"/>
      <c r="BF8" s="63"/>
      <c r="BG8" s="63"/>
      <c r="BH8" s="63"/>
      <c r="BI8" s="63"/>
      <c r="BJ8" s="3"/>
      <c r="BK8" s="3"/>
      <c r="BL8" s="76" t="s">
        <v>10</v>
      </c>
      <c r="BM8" s="77"/>
      <c r="BN8" s="78" t="s">
        <v>11</v>
      </c>
      <c r="BO8" s="78"/>
      <c r="BP8" s="78"/>
      <c r="BQ8" s="78"/>
      <c r="BR8" s="78"/>
      <c r="BS8" s="78"/>
      <c r="BT8" s="78"/>
      <c r="BU8" s="78"/>
      <c r="BV8" s="78"/>
      <c r="BW8" s="78"/>
      <c r="BX8" s="78"/>
      <c r="BY8" s="79"/>
    </row>
    <row r="9" spans="1:78" ht="18.75" customHeight="1" x14ac:dyDescent="0.15">
      <c r="A9" s="2"/>
      <c r="B9" s="50" t="s">
        <v>12</v>
      </c>
      <c r="C9" s="51"/>
      <c r="D9" s="51"/>
      <c r="E9" s="51"/>
      <c r="F9" s="51"/>
      <c r="G9" s="51"/>
      <c r="H9" s="51"/>
      <c r="I9" s="50" t="s">
        <v>13</v>
      </c>
      <c r="J9" s="51"/>
      <c r="K9" s="51"/>
      <c r="L9" s="51"/>
      <c r="M9" s="51"/>
      <c r="N9" s="51"/>
      <c r="O9" s="75"/>
      <c r="P9" s="52" t="s">
        <v>14</v>
      </c>
      <c r="Q9" s="52"/>
      <c r="R9" s="52"/>
      <c r="S9" s="52"/>
      <c r="T9" s="52"/>
      <c r="U9" s="52"/>
      <c r="V9" s="52"/>
      <c r="W9" s="52" t="s">
        <v>15</v>
      </c>
      <c r="X9" s="52"/>
      <c r="Y9" s="52"/>
      <c r="Z9" s="52"/>
      <c r="AA9" s="52"/>
      <c r="AB9" s="52"/>
      <c r="AC9" s="52"/>
      <c r="AD9" s="2"/>
      <c r="AE9" s="2"/>
      <c r="AF9" s="2"/>
      <c r="AG9" s="2"/>
      <c r="AH9" s="2"/>
      <c r="AI9" s="2"/>
      <c r="AJ9" s="2"/>
      <c r="AK9" s="2"/>
      <c r="AL9" s="52" t="s">
        <v>16</v>
      </c>
      <c r="AM9" s="52"/>
      <c r="AN9" s="52"/>
      <c r="AO9" s="52"/>
      <c r="AP9" s="52"/>
      <c r="AQ9" s="52"/>
      <c r="AR9" s="52"/>
      <c r="AS9" s="52"/>
      <c r="AT9" s="50" t="s">
        <v>17</v>
      </c>
      <c r="AU9" s="51"/>
      <c r="AV9" s="51"/>
      <c r="AW9" s="51"/>
      <c r="AX9" s="51"/>
      <c r="AY9" s="51"/>
      <c r="AZ9" s="51"/>
      <c r="BA9" s="51"/>
      <c r="BB9" s="52" t="s">
        <v>18</v>
      </c>
      <c r="BC9" s="52"/>
      <c r="BD9" s="52"/>
      <c r="BE9" s="52"/>
      <c r="BF9" s="52"/>
      <c r="BG9" s="52"/>
      <c r="BH9" s="52"/>
      <c r="BI9" s="52"/>
      <c r="BJ9" s="3"/>
      <c r="BK9" s="3"/>
      <c r="BL9" s="53" t="s">
        <v>19</v>
      </c>
      <c r="BM9" s="54"/>
      <c r="BN9" s="55" t="s">
        <v>20</v>
      </c>
      <c r="BO9" s="55"/>
      <c r="BP9" s="55"/>
      <c r="BQ9" s="55"/>
      <c r="BR9" s="55"/>
      <c r="BS9" s="55"/>
      <c r="BT9" s="55"/>
      <c r="BU9" s="55"/>
      <c r="BV9" s="55"/>
      <c r="BW9" s="55"/>
      <c r="BX9" s="55"/>
      <c r="BY9" s="56"/>
    </row>
    <row r="10" spans="1:78" ht="18.75" customHeight="1" x14ac:dyDescent="0.15">
      <c r="A10" s="2"/>
      <c r="B10" s="36" t="str">
        <f>データ!$N$6</f>
        <v>-</v>
      </c>
      <c r="C10" s="37"/>
      <c r="D10" s="37"/>
      <c r="E10" s="37"/>
      <c r="F10" s="37"/>
      <c r="G10" s="37"/>
      <c r="H10" s="37"/>
      <c r="I10" s="36">
        <f>データ!$O$6</f>
        <v>38.4</v>
      </c>
      <c r="J10" s="37"/>
      <c r="K10" s="37"/>
      <c r="L10" s="37"/>
      <c r="M10" s="37"/>
      <c r="N10" s="37"/>
      <c r="O10" s="73"/>
      <c r="P10" s="63">
        <f>データ!$P$6</f>
        <v>99.35</v>
      </c>
      <c r="Q10" s="63"/>
      <c r="R10" s="63"/>
      <c r="S10" s="63"/>
      <c r="T10" s="63"/>
      <c r="U10" s="63"/>
      <c r="V10" s="63"/>
      <c r="W10" s="74">
        <f>データ!$Q$6</f>
        <v>2805</v>
      </c>
      <c r="X10" s="74"/>
      <c r="Y10" s="74"/>
      <c r="Z10" s="74"/>
      <c r="AA10" s="74"/>
      <c r="AB10" s="74"/>
      <c r="AC10" s="74"/>
      <c r="AD10" s="2"/>
      <c r="AE10" s="2"/>
      <c r="AF10" s="2"/>
      <c r="AG10" s="2"/>
      <c r="AH10" s="2"/>
      <c r="AI10" s="2"/>
      <c r="AJ10" s="2"/>
      <c r="AK10" s="2"/>
      <c r="AL10" s="74">
        <f>データ!$U$6</f>
        <v>41331</v>
      </c>
      <c r="AM10" s="74"/>
      <c r="AN10" s="74"/>
      <c r="AO10" s="74"/>
      <c r="AP10" s="74"/>
      <c r="AQ10" s="74"/>
      <c r="AR10" s="74"/>
      <c r="AS10" s="74"/>
      <c r="AT10" s="36">
        <f>データ!$V$6</f>
        <v>47.9</v>
      </c>
      <c r="AU10" s="37"/>
      <c r="AV10" s="37"/>
      <c r="AW10" s="37"/>
      <c r="AX10" s="37"/>
      <c r="AY10" s="37"/>
      <c r="AZ10" s="37"/>
      <c r="BA10" s="37"/>
      <c r="BB10" s="63">
        <f>データ!$W$6</f>
        <v>862.86</v>
      </c>
      <c r="BC10" s="63"/>
      <c r="BD10" s="63"/>
      <c r="BE10" s="63"/>
      <c r="BF10" s="63"/>
      <c r="BG10" s="63"/>
      <c r="BH10" s="63"/>
      <c r="BI10" s="63"/>
      <c r="BJ10" s="2"/>
      <c r="BK10" s="2"/>
      <c r="BL10" s="64" t="s">
        <v>21</v>
      </c>
      <c r="BM10" s="65"/>
      <c r="BN10" s="66" t="s">
        <v>22</v>
      </c>
      <c r="BO10" s="66"/>
      <c r="BP10" s="66"/>
      <c r="BQ10" s="66"/>
      <c r="BR10" s="66"/>
      <c r="BS10" s="66"/>
      <c r="BT10" s="66"/>
      <c r="BU10" s="66"/>
      <c r="BV10" s="66"/>
      <c r="BW10" s="66"/>
      <c r="BX10" s="66"/>
      <c r="BY10" s="6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15">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7"/>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9"/>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1"/>
      <c r="BM44" s="42"/>
      <c r="BN44" s="42"/>
      <c r="BO44" s="42"/>
      <c r="BP44" s="42"/>
      <c r="BQ44" s="42"/>
      <c r="BR44" s="42"/>
      <c r="BS44" s="42"/>
      <c r="BT44" s="42"/>
      <c r="BU44" s="42"/>
      <c r="BV44" s="42"/>
      <c r="BW44" s="42"/>
      <c r="BX44" s="42"/>
      <c r="BY44" s="42"/>
      <c r="BZ44" s="4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4" t="s">
        <v>112</v>
      </c>
      <c r="BM47" s="45"/>
      <c r="BN47" s="45"/>
      <c r="BO47" s="45"/>
      <c r="BP47" s="45"/>
      <c r="BQ47" s="45"/>
      <c r="BR47" s="45"/>
      <c r="BS47" s="45"/>
      <c r="BT47" s="45"/>
      <c r="BU47" s="45"/>
      <c r="BV47" s="45"/>
      <c r="BW47" s="45"/>
      <c r="BX47" s="45"/>
      <c r="BY47" s="45"/>
      <c r="BZ47" s="4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4"/>
      <c r="BM48" s="45"/>
      <c r="BN48" s="45"/>
      <c r="BO48" s="45"/>
      <c r="BP48" s="45"/>
      <c r="BQ48" s="45"/>
      <c r="BR48" s="45"/>
      <c r="BS48" s="45"/>
      <c r="BT48" s="45"/>
      <c r="BU48" s="45"/>
      <c r="BV48" s="45"/>
      <c r="BW48" s="45"/>
      <c r="BX48" s="45"/>
      <c r="BY48" s="45"/>
      <c r="BZ48" s="4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4"/>
      <c r="BM49" s="45"/>
      <c r="BN49" s="45"/>
      <c r="BO49" s="45"/>
      <c r="BP49" s="45"/>
      <c r="BQ49" s="45"/>
      <c r="BR49" s="45"/>
      <c r="BS49" s="45"/>
      <c r="BT49" s="45"/>
      <c r="BU49" s="45"/>
      <c r="BV49" s="45"/>
      <c r="BW49" s="45"/>
      <c r="BX49" s="45"/>
      <c r="BY49" s="45"/>
      <c r="BZ49" s="4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4"/>
      <c r="BM50" s="45"/>
      <c r="BN50" s="45"/>
      <c r="BO50" s="45"/>
      <c r="BP50" s="45"/>
      <c r="BQ50" s="45"/>
      <c r="BR50" s="45"/>
      <c r="BS50" s="45"/>
      <c r="BT50" s="45"/>
      <c r="BU50" s="45"/>
      <c r="BV50" s="45"/>
      <c r="BW50" s="45"/>
      <c r="BX50" s="45"/>
      <c r="BY50" s="45"/>
      <c r="BZ50" s="4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4"/>
      <c r="BM51" s="45"/>
      <c r="BN51" s="45"/>
      <c r="BO51" s="45"/>
      <c r="BP51" s="45"/>
      <c r="BQ51" s="45"/>
      <c r="BR51" s="45"/>
      <c r="BS51" s="45"/>
      <c r="BT51" s="45"/>
      <c r="BU51" s="45"/>
      <c r="BV51" s="45"/>
      <c r="BW51" s="45"/>
      <c r="BX51" s="45"/>
      <c r="BY51" s="45"/>
      <c r="BZ51" s="4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4"/>
      <c r="BM52" s="45"/>
      <c r="BN52" s="45"/>
      <c r="BO52" s="45"/>
      <c r="BP52" s="45"/>
      <c r="BQ52" s="45"/>
      <c r="BR52" s="45"/>
      <c r="BS52" s="45"/>
      <c r="BT52" s="45"/>
      <c r="BU52" s="45"/>
      <c r="BV52" s="45"/>
      <c r="BW52" s="45"/>
      <c r="BX52" s="45"/>
      <c r="BY52" s="45"/>
      <c r="BZ52" s="4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4"/>
      <c r="BM53" s="45"/>
      <c r="BN53" s="45"/>
      <c r="BO53" s="45"/>
      <c r="BP53" s="45"/>
      <c r="BQ53" s="45"/>
      <c r="BR53" s="45"/>
      <c r="BS53" s="45"/>
      <c r="BT53" s="45"/>
      <c r="BU53" s="45"/>
      <c r="BV53" s="45"/>
      <c r="BW53" s="45"/>
      <c r="BX53" s="45"/>
      <c r="BY53" s="45"/>
      <c r="BZ53" s="4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4"/>
      <c r="BM54" s="45"/>
      <c r="BN54" s="45"/>
      <c r="BO54" s="45"/>
      <c r="BP54" s="45"/>
      <c r="BQ54" s="45"/>
      <c r="BR54" s="45"/>
      <c r="BS54" s="45"/>
      <c r="BT54" s="45"/>
      <c r="BU54" s="45"/>
      <c r="BV54" s="45"/>
      <c r="BW54" s="45"/>
      <c r="BX54" s="45"/>
      <c r="BY54" s="45"/>
      <c r="BZ54" s="4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4"/>
      <c r="BM55" s="45"/>
      <c r="BN55" s="45"/>
      <c r="BO55" s="45"/>
      <c r="BP55" s="45"/>
      <c r="BQ55" s="45"/>
      <c r="BR55" s="45"/>
      <c r="BS55" s="45"/>
      <c r="BT55" s="45"/>
      <c r="BU55" s="45"/>
      <c r="BV55" s="45"/>
      <c r="BW55" s="45"/>
      <c r="BX55" s="45"/>
      <c r="BY55" s="45"/>
      <c r="BZ55" s="4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4"/>
      <c r="BM56" s="45"/>
      <c r="BN56" s="45"/>
      <c r="BO56" s="45"/>
      <c r="BP56" s="45"/>
      <c r="BQ56" s="45"/>
      <c r="BR56" s="45"/>
      <c r="BS56" s="45"/>
      <c r="BT56" s="45"/>
      <c r="BU56" s="45"/>
      <c r="BV56" s="45"/>
      <c r="BW56" s="45"/>
      <c r="BX56" s="45"/>
      <c r="BY56" s="45"/>
      <c r="BZ56" s="4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4"/>
      <c r="BM57" s="45"/>
      <c r="BN57" s="45"/>
      <c r="BO57" s="45"/>
      <c r="BP57" s="45"/>
      <c r="BQ57" s="45"/>
      <c r="BR57" s="45"/>
      <c r="BS57" s="45"/>
      <c r="BT57" s="45"/>
      <c r="BU57" s="45"/>
      <c r="BV57" s="45"/>
      <c r="BW57" s="45"/>
      <c r="BX57" s="45"/>
      <c r="BY57" s="45"/>
      <c r="BZ57" s="4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4"/>
      <c r="BM58" s="45"/>
      <c r="BN58" s="45"/>
      <c r="BO58" s="45"/>
      <c r="BP58" s="45"/>
      <c r="BQ58" s="45"/>
      <c r="BR58" s="45"/>
      <c r="BS58" s="45"/>
      <c r="BT58" s="45"/>
      <c r="BU58" s="45"/>
      <c r="BV58" s="45"/>
      <c r="BW58" s="45"/>
      <c r="BX58" s="45"/>
      <c r="BY58" s="45"/>
      <c r="BZ58" s="4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4"/>
      <c r="BM59" s="45"/>
      <c r="BN59" s="45"/>
      <c r="BO59" s="45"/>
      <c r="BP59" s="45"/>
      <c r="BQ59" s="45"/>
      <c r="BR59" s="45"/>
      <c r="BS59" s="45"/>
      <c r="BT59" s="45"/>
      <c r="BU59" s="45"/>
      <c r="BV59" s="45"/>
      <c r="BW59" s="45"/>
      <c r="BX59" s="45"/>
      <c r="BY59" s="45"/>
      <c r="BZ59" s="46"/>
    </row>
    <row r="60" spans="1:78" ht="13.5" customHeight="1" x14ac:dyDescent="0.15">
      <c r="A60" s="2"/>
      <c r="B60" s="47" t="s">
        <v>27</v>
      </c>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9"/>
      <c r="BK60" s="2"/>
      <c r="BL60" s="44"/>
      <c r="BM60" s="45"/>
      <c r="BN60" s="45"/>
      <c r="BO60" s="45"/>
      <c r="BP60" s="45"/>
      <c r="BQ60" s="45"/>
      <c r="BR60" s="45"/>
      <c r="BS60" s="45"/>
      <c r="BT60" s="45"/>
      <c r="BU60" s="45"/>
      <c r="BV60" s="45"/>
      <c r="BW60" s="45"/>
      <c r="BX60" s="45"/>
      <c r="BY60" s="45"/>
      <c r="BZ60" s="46"/>
    </row>
    <row r="61" spans="1:78" ht="13.5" customHeight="1" x14ac:dyDescent="0.15">
      <c r="A61" s="2"/>
      <c r="B61" s="47"/>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9"/>
      <c r="BK61" s="2"/>
      <c r="BL61" s="44"/>
      <c r="BM61" s="45"/>
      <c r="BN61" s="45"/>
      <c r="BO61" s="45"/>
      <c r="BP61" s="45"/>
      <c r="BQ61" s="45"/>
      <c r="BR61" s="45"/>
      <c r="BS61" s="45"/>
      <c r="BT61" s="45"/>
      <c r="BU61" s="45"/>
      <c r="BV61" s="45"/>
      <c r="BW61" s="45"/>
      <c r="BX61" s="45"/>
      <c r="BY61" s="45"/>
      <c r="BZ61" s="4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4"/>
      <c r="BM62" s="45"/>
      <c r="BN62" s="45"/>
      <c r="BO62" s="45"/>
      <c r="BP62" s="45"/>
      <c r="BQ62" s="45"/>
      <c r="BR62" s="45"/>
      <c r="BS62" s="45"/>
      <c r="BT62" s="45"/>
      <c r="BU62" s="45"/>
      <c r="BV62" s="45"/>
      <c r="BW62" s="45"/>
      <c r="BX62" s="45"/>
      <c r="BY62" s="45"/>
      <c r="BZ62" s="4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4"/>
      <c r="BM63" s="45"/>
      <c r="BN63" s="45"/>
      <c r="BO63" s="45"/>
      <c r="BP63" s="45"/>
      <c r="BQ63" s="45"/>
      <c r="BR63" s="45"/>
      <c r="BS63" s="45"/>
      <c r="BT63" s="45"/>
      <c r="BU63" s="45"/>
      <c r="BV63" s="45"/>
      <c r="BW63" s="45"/>
      <c r="BX63" s="45"/>
      <c r="BY63" s="45"/>
      <c r="BZ63" s="4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113</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ZUk0v3AfHVae+POjGcXqLipzOFeYdxHftJyaZF8d9vOs5KbQ2T6BIfk7UYssIW28t2oX27goh7xKwGJll9m9Ow==" saltValue="sS6iVd6ddD0p6OR0UoSr6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zoomScaleNormal="10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52</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15" t="s">
        <v>53</v>
      </c>
      <c r="B4" s="17"/>
      <c r="C4" s="17"/>
      <c r="D4" s="17"/>
      <c r="E4" s="17"/>
      <c r="F4" s="17"/>
      <c r="G4" s="17"/>
      <c r="H4" s="94"/>
      <c r="I4" s="95"/>
      <c r="J4" s="95"/>
      <c r="K4" s="95"/>
      <c r="L4" s="95"/>
      <c r="M4" s="95"/>
      <c r="N4" s="95"/>
      <c r="O4" s="95"/>
      <c r="P4" s="95"/>
      <c r="Q4" s="95"/>
      <c r="R4" s="95"/>
      <c r="S4" s="95"/>
      <c r="T4" s="95"/>
      <c r="U4" s="95"/>
      <c r="V4" s="95"/>
      <c r="W4" s="96"/>
      <c r="X4" s="90" t="s">
        <v>54</v>
      </c>
      <c r="Y4" s="90"/>
      <c r="Z4" s="90"/>
      <c r="AA4" s="90"/>
      <c r="AB4" s="90"/>
      <c r="AC4" s="90"/>
      <c r="AD4" s="90"/>
      <c r="AE4" s="90"/>
      <c r="AF4" s="90"/>
      <c r="AG4" s="90"/>
      <c r="AH4" s="90"/>
      <c r="AI4" s="90" t="s">
        <v>55</v>
      </c>
      <c r="AJ4" s="90"/>
      <c r="AK4" s="90"/>
      <c r="AL4" s="90"/>
      <c r="AM4" s="90"/>
      <c r="AN4" s="90"/>
      <c r="AO4" s="90"/>
      <c r="AP4" s="90"/>
      <c r="AQ4" s="90"/>
      <c r="AR4" s="90"/>
      <c r="AS4" s="90"/>
      <c r="AT4" s="90" t="s">
        <v>56</v>
      </c>
      <c r="AU4" s="90"/>
      <c r="AV4" s="90"/>
      <c r="AW4" s="90"/>
      <c r="AX4" s="90"/>
      <c r="AY4" s="90"/>
      <c r="AZ4" s="90"/>
      <c r="BA4" s="90"/>
      <c r="BB4" s="90"/>
      <c r="BC4" s="90"/>
      <c r="BD4" s="90"/>
      <c r="BE4" s="90" t="s">
        <v>57</v>
      </c>
      <c r="BF4" s="90"/>
      <c r="BG4" s="90"/>
      <c r="BH4" s="90"/>
      <c r="BI4" s="90"/>
      <c r="BJ4" s="90"/>
      <c r="BK4" s="90"/>
      <c r="BL4" s="90"/>
      <c r="BM4" s="90"/>
      <c r="BN4" s="90"/>
      <c r="BO4" s="90"/>
      <c r="BP4" s="90" t="s">
        <v>58</v>
      </c>
      <c r="BQ4" s="90"/>
      <c r="BR4" s="90"/>
      <c r="BS4" s="90"/>
      <c r="BT4" s="90"/>
      <c r="BU4" s="90"/>
      <c r="BV4" s="90"/>
      <c r="BW4" s="90"/>
      <c r="BX4" s="90"/>
      <c r="BY4" s="90"/>
      <c r="BZ4" s="90"/>
      <c r="CA4" s="90" t="s">
        <v>59</v>
      </c>
      <c r="CB4" s="90"/>
      <c r="CC4" s="90"/>
      <c r="CD4" s="90"/>
      <c r="CE4" s="90"/>
      <c r="CF4" s="90"/>
      <c r="CG4" s="90"/>
      <c r="CH4" s="90"/>
      <c r="CI4" s="90"/>
      <c r="CJ4" s="90"/>
      <c r="CK4" s="90"/>
      <c r="CL4" s="90" t="s">
        <v>60</v>
      </c>
      <c r="CM4" s="90"/>
      <c r="CN4" s="90"/>
      <c r="CO4" s="90"/>
      <c r="CP4" s="90"/>
      <c r="CQ4" s="90"/>
      <c r="CR4" s="90"/>
      <c r="CS4" s="90"/>
      <c r="CT4" s="90"/>
      <c r="CU4" s="90"/>
      <c r="CV4" s="90"/>
      <c r="CW4" s="90" t="s">
        <v>61</v>
      </c>
      <c r="CX4" s="90"/>
      <c r="CY4" s="90"/>
      <c r="CZ4" s="90"/>
      <c r="DA4" s="90"/>
      <c r="DB4" s="90"/>
      <c r="DC4" s="90"/>
      <c r="DD4" s="90"/>
      <c r="DE4" s="90"/>
      <c r="DF4" s="90"/>
      <c r="DG4" s="90"/>
      <c r="DH4" s="90" t="s">
        <v>62</v>
      </c>
      <c r="DI4" s="90"/>
      <c r="DJ4" s="90"/>
      <c r="DK4" s="90"/>
      <c r="DL4" s="90"/>
      <c r="DM4" s="90"/>
      <c r="DN4" s="90"/>
      <c r="DO4" s="90"/>
      <c r="DP4" s="90"/>
      <c r="DQ4" s="90"/>
      <c r="DR4" s="90"/>
      <c r="DS4" s="90" t="s">
        <v>63</v>
      </c>
      <c r="DT4" s="90"/>
      <c r="DU4" s="90"/>
      <c r="DV4" s="90"/>
      <c r="DW4" s="90"/>
      <c r="DX4" s="90"/>
      <c r="DY4" s="90"/>
      <c r="DZ4" s="90"/>
      <c r="EA4" s="90"/>
      <c r="EB4" s="90"/>
      <c r="EC4" s="90"/>
      <c r="ED4" s="90" t="s">
        <v>64</v>
      </c>
      <c r="EE4" s="90"/>
      <c r="EF4" s="90"/>
      <c r="EG4" s="90"/>
      <c r="EH4" s="90"/>
      <c r="EI4" s="90"/>
      <c r="EJ4" s="90"/>
      <c r="EK4" s="90"/>
      <c r="EL4" s="90"/>
      <c r="EM4" s="90"/>
      <c r="EN4" s="90"/>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422037</v>
      </c>
      <c r="D6" s="20">
        <f t="shared" si="3"/>
        <v>46</v>
      </c>
      <c r="E6" s="20">
        <f t="shared" si="3"/>
        <v>1</v>
      </c>
      <c r="F6" s="20">
        <f t="shared" si="3"/>
        <v>0</v>
      </c>
      <c r="G6" s="20">
        <f t="shared" si="3"/>
        <v>1</v>
      </c>
      <c r="H6" s="20" t="str">
        <f t="shared" si="3"/>
        <v>長崎県　島原市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38.4</v>
      </c>
      <c r="P6" s="21">
        <f t="shared" si="3"/>
        <v>99.35</v>
      </c>
      <c r="Q6" s="21">
        <f t="shared" si="3"/>
        <v>2805</v>
      </c>
      <c r="R6" s="21">
        <f t="shared" si="3"/>
        <v>42044</v>
      </c>
      <c r="S6" s="21">
        <f t="shared" si="3"/>
        <v>82.96</v>
      </c>
      <c r="T6" s="21">
        <f t="shared" si="3"/>
        <v>506.8</v>
      </c>
      <c r="U6" s="21">
        <f t="shared" si="3"/>
        <v>41331</v>
      </c>
      <c r="V6" s="21">
        <f t="shared" si="3"/>
        <v>47.9</v>
      </c>
      <c r="W6" s="21">
        <f t="shared" si="3"/>
        <v>862.86</v>
      </c>
      <c r="X6" s="22">
        <f>IF(X7="",NA(),X7)</f>
        <v>111.59</v>
      </c>
      <c r="Y6" s="22">
        <f t="shared" ref="Y6:AG6" si="4">IF(Y7="",NA(),Y7)</f>
        <v>114.95</v>
      </c>
      <c r="Z6" s="22">
        <f t="shared" si="4"/>
        <v>107.18</v>
      </c>
      <c r="AA6" s="22">
        <f t="shared" si="4"/>
        <v>101.8</v>
      </c>
      <c r="AB6" s="22">
        <f t="shared" si="4"/>
        <v>94.52</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245.97</v>
      </c>
      <c r="AU6" s="22">
        <f t="shared" ref="AU6:BC6" si="6">IF(AU7="",NA(),AU7)</f>
        <v>148.15</v>
      </c>
      <c r="AV6" s="22">
        <f t="shared" si="6"/>
        <v>173.86</v>
      </c>
      <c r="AW6" s="22">
        <f t="shared" si="6"/>
        <v>108.64</v>
      </c>
      <c r="AX6" s="22">
        <f t="shared" si="6"/>
        <v>89.65</v>
      </c>
      <c r="AY6" s="22">
        <f t="shared" si="6"/>
        <v>327.77</v>
      </c>
      <c r="AZ6" s="22">
        <f t="shared" si="6"/>
        <v>338.02</v>
      </c>
      <c r="BA6" s="22">
        <f t="shared" si="6"/>
        <v>345.94</v>
      </c>
      <c r="BB6" s="22">
        <f t="shared" si="6"/>
        <v>329.7</v>
      </c>
      <c r="BC6" s="22">
        <f t="shared" si="6"/>
        <v>319.99</v>
      </c>
      <c r="BD6" s="21" t="str">
        <f>IF(BD7="","",IF(BD7="-","【-】","【"&amp;SUBSTITUTE(TEXT(BD7,"#,##0.00"),"-","△")&amp;"】"))</f>
        <v>【239.69】</v>
      </c>
      <c r="BE6" s="22">
        <f>IF(BE7="",NA(),BE7)</f>
        <v>761.91</v>
      </c>
      <c r="BF6" s="22">
        <f t="shared" ref="BF6:BN6" si="7">IF(BF7="",NA(),BF7)</f>
        <v>828.06</v>
      </c>
      <c r="BG6" s="22">
        <f t="shared" si="7"/>
        <v>951.34</v>
      </c>
      <c r="BH6" s="22">
        <f t="shared" si="7"/>
        <v>944.57</v>
      </c>
      <c r="BI6" s="22">
        <f t="shared" si="7"/>
        <v>952.64</v>
      </c>
      <c r="BJ6" s="22">
        <f t="shared" si="7"/>
        <v>397.1</v>
      </c>
      <c r="BK6" s="22">
        <f t="shared" si="7"/>
        <v>379.91</v>
      </c>
      <c r="BL6" s="22">
        <f t="shared" si="7"/>
        <v>386.61</v>
      </c>
      <c r="BM6" s="22">
        <f t="shared" si="7"/>
        <v>381.56</v>
      </c>
      <c r="BN6" s="22">
        <f t="shared" si="7"/>
        <v>365.55</v>
      </c>
      <c r="BO6" s="21" t="str">
        <f>IF(BO7="","",IF(BO7="-","【-】","【"&amp;SUBSTITUTE(TEXT(BO7,"#,##0.00"),"-","△")&amp;"】"))</f>
        <v>【264.86】</v>
      </c>
      <c r="BP6" s="22">
        <f>IF(BP7="",NA(),BP7)</f>
        <v>109.63</v>
      </c>
      <c r="BQ6" s="22">
        <f t="shared" ref="BQ6:BY6" si="8">IF(BQ7="",NA(),BQ7)</f>
        <v>113.43</v>
      </c>
      <c r="BR6" s="22">
        <f t="shared" si="8"/>
        <v>96.19</v>
      </c>
      <c r="BS6" s="22">
        <f t="shared" si="8"/>
        <v>98.99</v>
      </c>
      <c r="BT6" s="22">
        <f t="shared" si="8"/>
        <v>90.2</v>
      </c>
      <c r="BU6" s="22">
        <f t="shared" si="8"/>
        <v>95.79</v>
      </c>
      <c r="BV6" s="22">
        <f t="shared" si="8"/>
        <v>98.3</v>
      </c>
      <c r="BW6" s="22">
        <f t="shared" si="8"/>
        <v>93.82</v>
      </c>
      <c r="BX6" s="22">
        <f t="shared" si="8"/>
        <v>95.04</v>
      </c>
      <c r="BY6" s="22">
        <f t="shared" si="8"/>
        <v>95.42</v>
      </c>
      <c r="BZ6" s="21" t="str">
        <f>IF(BZ7="","",IF(BZ7="-","【-】","【"&amp;SUBSTITUTE(TEXT(BZ7,"#,##0.00"),"-","△")&amp;"】"))</f>
        <v>【97.59】</v>
      </c>
      <c r="CA6" s="22">
        <f>IF(CA7="",NA(),CA7)</f>
        <v>130.49</v>
      </c>
      <c r="CB6" s="22">
        <f t="shared" ref="CB6:CJ6" si="9">IF(CB7="",NA(),CB7)</f>
        <v>125.97</v>
      </c>
      <c r="CC6" s="22">
        <f t="shared" si="9"/>
        <v>137.94</v>
      </c>
      <c r="CD6" s="22">
        <f t="shared" si="9"/>
        <v>145.46</v>
      </c>
      <c r="CE6" s="22">
        <f t="shared" si="9"/>
        <v>159.37</v>
      </c>
      <c r="CF6" s="22">
        <f t="shared" si="9"/>
        <v>171.13</v>
      </c>
      <c r="CG6" s="22">
        <f t="shared" si="9"/>
        <v>173.7</v>
      </c>
      <c r="CH6" s="22">
        <f t="shared" si="9"/>
        <v>178.94</v>
      </c>
      <c r="CI6" s="22">
        <f t="shared" si="9"/>
        <v>180.19</v>
      </c>
      <c r="CJ6" s="22">
        <f t="shared" si="9"/>
        <v>184.25</v>
      </c>
      <c r="CK6" s="21" t="str">
        <f>IF(CK7="","",IF(CK7="-","【-】","【"&amp;SUBSTITUTE(TEXT(CK7,"#,##0.00"),"-","△")&amp;"】"))</f>
        <v>【181.66】</v>
      </c>
      <c r="CL6" s="22">
        <f>IF(CL7="",NA(),CL7)</f>
        <v>59.62</v>
      </c>
      <c r="CM6" s="22">
        <f t="shared" ref="CM6:CU6" si="10">IF(CM7="",NA(),CM7)</f>
        <v>59.03</v>
      </c>
      <c r="CN6" s="22">
        <f t="shared" si="10"/>
        <v>60.4</v>
      </c>
      <c r="CO6" s="22">
        <f t="shared" si="10"/>
        <v>72.02</v>
      </c>
      <c r="CP6" s="22">
        <f t="shared" si="10"/>
        <v>74.709999999999994</v>
      </c>
      <c r="CQ6" s="22">
        <f t="shared" si="10"/>
        <v>60.12</v>
      </c>
      <c r="CR6" s="22">
        <f t="shared" si="10"/>
        <v>60.34</v>
      </c>
      <c r="CS6" s="22">
        <f t="shared" si="10"/>
        <v>59.54</v>
      </c>
      <c r="CT6" s="22">
        <f t="shared" si="10"/>
        <v>59.26</v>
      </c>
      <c r="CU6" s="22">
        <f t="shared" si="10"/>
        <v>60.44</v>
      </c>
      <c r="CV6" s="21" t="str">
        <f>IF(CV7="","",IF(CV7="-","【-】","【"&amp;SUBSTITUTE(TEXT(CV7,"#,##0.00"),"-","△")&amp;"】"))</f>
        <v>【60.21】</v>
      </c>
      <c r="CW6" s="22">
        <f>IF(CW7="",NA(),CW7)</f>
        <v>80.849999999999994</v>
      </c>
      <c r="CX6" s="22">
        <f t="shared" ref="CX6:DF6" si="11">IF(CX7="",NA(),CX7)</f>
        <v>81.22</v>
      </c>
      <c r="CY6" s="22">
        <f t="shared" si="11"/>
        <v>77.97</v>
      </c>
      <c r="CZ6" s="22">
        <f t="shared" si="11"/>
        <v>77.900000000000006</v>
      </c>
      <c r="DA6" s="22">
        <f t="shared" si="11"/>
        <v>75.94</v>
      </c>
      <c r="DB6" s="22">
        <f t="shared" si="11"/>
        <v>84.24</v>
      </c>
      <c r="DC6" s="22">
        <f t="shared" si="11"/>
        <v>84.19</v>
      </c>
      <c r="DD6" s="22">
        <f t="shared" si="11"/>
        <v>83.93</v>
      </c>
      <c r="DE6" s="22">
        <f t="shared" si="11"/>
        <v>83.84</v>
      </c>
      <c r="DF6" s="22">
        <f t="shared" si="11"/>
        <v>83.39</v>
      </c>
      <c r="DG6" s="21" t="str">
        <f>IF(DG7="","",IF(DG7="-","【-】","【"&amp;SUBSTITUTE(TEXT(DG7,"#,##0.00"),"-","△")&amp;"】"))</f>
        <v>【89.21】</v>
      </c>
      <c r="DH6" s="22">
        <f>IF(DH7="",NA(),DH7)</f>
        <v>38.53</v>
      </c>
      <c r="DI6" s="22">
        <f t="shared" ref="DI6:DQ6" si="12">IF(DI7="",NA(),DI7)</f>
        <v>37.479999999999997</v>
      </c>
      <c r="DJ6" s="22">
        <f t="shared" si="12"/>
        <v>39.03</v>
      </c>
      <c r="DK6" s="22">
        <f t="shared" si="12"/>
        <v>36.97</v>
      </c>
      <c r="DL6" s="22">
        <f t="shared" si="12"/>
        <v>38.35</v>
      </c>
      <c r="DM6" s="22">
        <f t="shared" si="12"/>
        <v>48.83</v>
      </c>
      <c r="DN6" s="22">
        <f t="shared" si="12"/>
        <v>49.96</v>
      </c>
      <c r="DO6" s="22">
        <f t="shared" si="12"/>
        <v>50.82</v>
      </c>
      <c r="DP6" s="22">
        <f t="shared" si="12"/>
        <v>51.82</v>
      </c>
      <c r="DQ6" s="22">
        <f t="shared" si="12"/>
        <v>52.53</v>
      </c>
      <c r="DR6" s="21" t="str">
        <f>IF(DR7="","",IF(DR7="-","【-】","【"&amp;SUBSTITUTE(TEXT(DR7,"#,##0.00"),"-","△")&amp;"】"))</f>
        <v>【52.41】</v>
      </c>
      <c r="DS6" s="22">
        <f>IF(DS7="",NA(),DS7)</f>
        <v>14.95</v>
      </c>
      <c r="DT6" s="22">
        <f t="shared" ref="DT6:EB6" si="13">IF(DT7="",NA(),DT7)</f>
        <v>17.899999999999999</v>
      </c>
      <c r="DU6" s="22">
        <f t="shared" si="13"/>
        <v>17.82</v>
      </c>
      <c r="DV6" s="22">
        <f t="shared" si="13"/>
        <v>16.57</v>
      </c>
      <c r="DW6" s="22">
        <f t="shared" si="13"/>
        <v>16.57</v>
      </c>
      <c r="DX6" s="22">
        <f t="shared" si="13"/>
        <v>18.18</v>
      </c>
      <c r="DY6" s="22">
        <f t="shared" si="13"/>
        <v>19.32</v>
      </c>
      <c r="DZ6" s="22">
        <f t="shared" si="13"/>
        <v>21.16</v>
      </c>
      <c r="EA6" s="22">
        <f t="shared" si="13"/>
        <v>22.72</v>
      </c>
      <c r="EB6" s="22">
        <f t="shared" si="13"/>
        <v>24.16</v>
      </c>
      <c r="EC6" s="21" t="str">
        <f>IF(EC7="","",IF(EC7="-","【-】","【"&amp;SUBSTITUTE(TEXT(EC7,"#,##0.00"),"-","△")&amp;"】"))</f>
        <v>【26.78】</v>
      </c>
      <c r="ED6" s="22">
        <f>IF(ED7="",NA(),ED7)</f>
        <v>1.26</v>
      </c>
      <c r="EE6" s="22">
        <f t="shared" ref="EE6:EM6" si="14">IF(EE7="",NA(),EE7)</f>
        <v>0.2</v>
      </c>
      <c r="EF6" s="22">
        <f t="shared" si="14"/>
        <v>0.04</v>
      </c>
      <c r="EG6" s="22">
        <f t="shared" si="14"/>
        <v>1.87</v>
      </c>
      <c r="EH6" s="22">
        <f t="shared" si="14"/>
        <v>0.84</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422037</v>
      </c>
      <c r="D7" s="24">
        <v>46</v>
      </c>
      <c r="E7" s="24">
        <v>1</v>
      </c>
      <c r="F7" s="24">
        <v>0</v>
      </c>
      <c r="G7" s="24">
        <v>1</v>
      </c>
      <c r="H7" s="24" t="s">
        <v>93</v>
      </c>
      <c r="I7" s="24" t="s">
        <v>94</v>
      </c>
      <c r="J7" s="24" t="s">
        <v>95</v>
      </c>
      <c r="K7" s="24" t="s">
        <v>96</v>
      </c>
      <c r="L7" s="24" t="s">
        <v>97</v>
      </c>
      <c r="M7" s="24" t="s">
        <v>98</v>
      </c>
      <c r="N7" s="25" t="s">
        <v>99</v>
      </c>
      <c r="O7" s="25">
        <v>38.4</v>
      </c>
      <c r="P7" s="25">
        <v>99.35</v>
      </c>
      <c r="Q7" s="25">
        <v>2805</v>
      </c>
      <c r="R7" s="25">
        <v>42044</v>
      </c>
      <c r="S7" s="25">
        <v>82.96</v>
      </c>
      <c r="T7" s="25">
        <v>506.8</v>
      </c>
      <c r="U7" s="25">
        <v>41331</v>
      </c>
      <c r="V7" s="25">
        <v>47.9</v>
      </c>
      <c r="W7" s="25">
        <v>862.86</v>
      </c>
      <c r="X7" s="25">
        <v>111.59</v>
      </c>
      <c r="Y7" s="25">
        <v>114.95</v>
      </c>
      <c r="Z7" s="25">
        <v>107.18</v>
      </c>
      <c r="AA7" s="25">
        <v>101.8</v>
      </c>
      <c r="AB7" s="25">
        <v>94.52</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245.97</v>
      </c>
      <c r="AU7" s="25">
        <v>148.15</v>
      </c>
      <c r="AV7" s="25">
        <v>173.86</v>
      </c>
      <c r="AW7" s="25">
        <v>108.64</v>
      </c>
      <c r="AX7" s="25">
        <v>89.65</v>
      </c>
      <c r="AY7" s="25">
        <v>327.77</v>
      </c>
      <c r="AZ7" s="25">
        <v>338.02</v>
      </c>
      <c r="BA7" s="25">
        <v>345.94</v>
      </c>
      <c r="BB7" s="25">
        <v>329.7</v>
      </c>
      <c r="BC7" s="25">
        <v>319.99</v>
      </c>
      <c r="BD7" s="25">
        <v>239.69</v>
      </c>
      <c r="BE7" s="25">
        <v>761.91</v>
      </c>
      <c r="BF7" s="25">
        <v>828.06</v>
      </c>
      <c r="BG7" s="25">
        <v>951.34</v>
      </c>
      <c r="BH7" s="25">
        <v>944.57</v>
      </c>
      <c r="BI7" s="25">
        <v>952.64</v>
      </c>
      <c r="BJ7" s="25">
        <v>397.1</v>
      </c>
      <c r="BK7" s="25">
        <v>379.91</v>
      </c>
      <c r="BL7" s="25">
        <v>386.61</v>
      </c>
      <c r="BM7" s="25">
        <v>381.56</v>
      </c>
      <c r="BN7" s="25">
        <v>365.55</v>
      </c>
      <c r="BO7" s="25">
        <v>264.86</v>
      </c>
      <c r="BP7" s="25">
        <v>109.63</v>
      </c>
      <c r="BQ7" s="25">
        <v>113.43</v>
      </c>
      <c r="BR7" s="25">
        <v>96.19</v>
      </c>
      <c r="BS7" s="25">
        <v>98.99</v>
      </c>
      <c r="BT7" s="25">
        <v>90.2</v>
      </c>
      <c r="BU7" s="25">
        <v>95.79</v>
      </c>
      <c r="BV7" s="25">
        <v>98.3</v>
      </c>
      <c r="BW7" s="25">
        <v>93.82</v>
      </c>
      <c r="BX7" s="25">
        <v>95.04</v>
      </c>
      <c r="BY7" s="25">
        <v>95.42</v>
      </c>
      <c r="BZ7" s="25">
        <v>97.59</v>
      </c>
      <c r="CA7" s="25">
        <v>130.49</v>
      </c>
      <c r="CB7" s="25">
        <v>125.97</v>
      </c>
      <c r="CC7" s="25">
        <v>137.94</v>
      </c>
      <c r="CD7" s="25">
        <v>145.46</v>
      </c>
      <c r="CE7" s="25">
        <v>159.37</v>
      </c>
      <c r="CF7" s="25">
        <v>171.13</v>
      </c>
      <c r="CG7" s="25">
        <v>173.7</v>
      </c>
      <c r="CH7" s="25">
        <v>178.94</v>
      </c>
      <c r="CI7" s="25">
        <v>180.19</v>
      </c>
      <c r="CJ7" s="25">
        <v>184.25</v>
      </c>
      <c r="CK7" s="25">
        <v>181.66</v>
      </c>
      <c r="CL7" s="25">
        <v>59.62</v>
      </c>
      <c r="CM7" s="25">
        <v>59.03</v>
      </c>
      <c r="CN7" s="25">
        <v>60.4</v>
      </c>
      <c r="CO7" s="25">
        <v>72.02</v>
      </c>
      <c r="CP7" s="25">
        <v>74.709999999999994</v>
      </c>
      <c r="CQ7" s="25">
        <v>60.12</v>
      </c>
      <c r="CR7" s="25">
        <v>60.34</v>
      </c>
      <c r="CS7" s="25">
        <v>59.54</v>
      </c>
      <c r="CT7" s="25">
        <v>59.26</v>
      </c>
      <c r="CU7" s="25">
        <v>60.44</v>
      </c>
      <c r="CV7" s="25">
        <v>60.21</v>
      </c>
      <c r="CW7" s="25">
        <v>80.849999999999994</v>
      </c>
      <c r="CX7" s="25">
        <v>81.22</v>
      </c>
      <c r="CY7" s="25">
        <v>77.97</v>
      </c>
      <c r="CZ7" s="25">
        <v>77.900000000000006</v>
      </c>
      <c r="DA7" s="25">
        <v>75.94</v>
      </c>
      <c r="DB7" s="25">
        <v>84.24</v>
      </c>
      <c r="DC7" s="25">
        <v>84.19</v>
      </c>
      <c r="DD7" s="25">
        <v>83.93</v>
      </c>
      <c r="DE7" s="25">
        <v>83.84</v>
      </c>
      <c r="DF7" s="25">
        <v>83.39</v>
      </c>
      <c r="DG7" s="25">
        <v>89.21</v>
      </c>
      <c r="DH7" s="25">
        <v>38.53</v>
      </c>
      <c r="DI7" s="25">
        <v>37.479999999999997</v>
      </c>
      <c r="DJ7" s="25">
        <v>39.03</v>
      </c>
      <c r="DK7" s="25">
        <v>36.97</v>
      </c>
      <c r="DL7" s="25">
        <v>38.35</v>
      </c>
      <c r="DM7" s="25">
        <v>48.83</v>
      </c>
      <c r="DN7" s="25">
        <v>49.96</v>
      </c>
      <c r="DO7" s="25">
        <v>50.82</v>
      </c>
      <c r="DP7" s="25">
        <v>51.82</v>
      </c>
      <c r="DQ7" s="25">
        <v>52.53</v>
      </c>
      <c r="DR7" s="25">
        <v>52.41</v>
      </c>
      <c r="DS7" s="25">
        <v>14.95</v>
      </c>
      <c r="DT7" s="25">
        <v>17.899999999999999</v>
      </c>
      <c r="DU7" s="25">
        <v>17.82</v>
      </c>
      <c r="DV7" s="25">
        <v>16.57</v>
      </c>
      <c r="DW7" s="25">
        <v>16.57</v>
      </c>
      <c r="DX7" s="25">
        <v>18.18</v>
      </c>
      <c r="DY7" s="25">
        <v>19.32</v>
      </c>
      <c r="DZ7" s="25">
        <v>21.16</v>
      </c>
      <c r="EA7" s="25">
        <v>22.72</v>
      </c>
      <c r="EB7" s="25">
        <v>24.16</v>
      </c>
      <c r="EC7" s="25">
        <v>26.78</v>
      </c>
      <c r="ED7" s="25">
        <v>1.26</v>
      </c>
      <c r="EE7" s="25">
        <v>0.2</v>
      </c>
      <c r="EF7" s="25">
        <v>0.04</v>
      </c>
      <c r="EG7" s="25">
        <v>1.87</v>
      </c>
      <c r="EH7" s="25">
        <v>0.84</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Printed>2026-02-18T05:05:01Z</cp:lastPrinted>
  <dcterms:created xsi:type="dcterms:W3CDTF">2025-12-12T09:23:49Z</dcterms:created>
  <dcterms:modified xsi:type="dcterms:W3CDTF">2026-03-04T05:40:33Z</dcterms:modified>
  <cp:category/>
</cp:coreProperties>
</file>