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197D5BB4-D09C-42BA-905B-F5331FC6CAD8}" xr6:coauthVersionLast="47" xr6:coauthVersionMax="47" xr10:uidLastSave="{00000000-0000-0000-0000-000000000000}"/>
  <workbookProtection workbookAlgorithmName="SHA-512" workbookHashValue="katNfJMELI8J5PudYgIV6KARpsQg3jB3nhfYp0A8PW+HcZWTtfKaLCCO1HZqrLXP7HKRaO6xHqMv5xWbyFUelA==" workbookSaltValue="+sy52W9cVerrUrNKlKQb5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<sst xmlns="http://schemas.openxmlformats.org/spreadsheetml/2006/main" count="228" uniqueCount="113">
  <si>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</si>
  <si>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</si>
  <si>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</si>
  <si>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</si>
  <si>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</si>
  <si>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</si>
  <si>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</si>
  <si>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</si>
  <si>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</si>
  <si>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</si>
  <si>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</si>
  <si>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</si>
  <si>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</si>
  <si>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</si>
  <si>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</si>
  <si>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</si>
  <si>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</si>
  <si>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</si>
  <si>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</si>
  <si>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</si>
  <si>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</si>
  <si>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</si>
  <si>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</si>
  <si>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</si>
  <si>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</si>
  <si>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</si>
  <si>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</si>
  <si>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</si>
  <si>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</si>
  <si>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</si>
  <si>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</si>
  <si>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</si>
  <si>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</si>
  <si>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</si>
  <si>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</si>
  <si>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</si>
  <si>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</si>
  <si>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</si>
  <si>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</si>
  <si>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</si>
  <si>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</si>
  <si>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</si>
  <si>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</si>
  <si>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</si>
  <si>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</si>
  <si>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</si>
  <si>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</si>
  <si>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</si>
  <si>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</si>
  <si>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</si>
  <si>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</si>
  <si>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</si>
  <si>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</si>
  <si>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</si>
  <si>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</si>
  <si>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</si>
  <si>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</si>
  <si>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</si>
  <si>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</si>
  <si>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</si>
  <si>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</si>
  <si>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</si>
  <si>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</si>
  <si>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</si>
  <si>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</si>
  <si>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</si>
  <si>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</si>
  <si>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</si>
  <si>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</si>
  <si>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</si>
  <si>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</si>
  <si>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</si>
  <si>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</si>
  <si>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</si>
  <si>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</si>
  <si>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</si>
  <si>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</si>
  <si>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</si>
  <si>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</si>
  <si>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</si>
  <si>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</si>
  <si>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</si>
  <si>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</si>
  <si>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</si>
  <si>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</si>
  <si>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</si>
  <si>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</si>
  <si>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</si>
  <si>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</si>
  <si>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</si>
  <si>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</si>
  <si>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</si>
  <si>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</si>
  <si>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</si>
  <si>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</si>
  <si>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</si>
  <si>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</si>
  <si>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</si>
  <si>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</si>
  <si>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</si>
  <si>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</si>
  <si>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</si>
  <si>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</si>
  <si>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</si>
  <si>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</si>
  <si>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</si>
  <si>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</si>
  <si>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</si>
  <si>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</si>
  <si>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</si>
  <si>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 有形固定資産減価償却率
 年々資産の老朽化が進んでおり、類似団体平均値を上回っている。
②管路経年化率
　R6はR5同様に類似団体平均値を上回っており、年々上昇している。小口径の老朽管解消の割合が高くなったものの、法定耐用年数を超える管の増加率が上回っていたために、類似団体平均値より高くなっている。
③管路更新率
　R6はR5に比べて小口径管の更新延長が伸びたものの、類似団体平均値をわずかに下回った。</t>
    <phoneticPr fontId="4"/>
  </si>
  <si>
    <t xml:space="preserve"> 経常収支比率や流動比率は100％以上を維持しており、短期的な経営の面では一定の健全性は保たれているものの、類似団体平均値を下回っている。近年、浄水場や基幹配水本管の更新などの大規模事業の実施により財政的弾力性が逓減している。また水源不足の未解消や人口減少などにより増収要素がなく、給水収益が減少傾向にある一方で、広域化等によるコスト削減も進んでいないため、純利益の確保も難しくなっている。  
　老朽化の状況においても、管路経年化率は類似団体平均値を上回っており、機能維持のための適切な更新が課題となっている。
今後、更なる人口減少、更新需要増加、物価・労務単価の上昇により経営環境はより厳しくなっていく。健全経営のため、将来の経営見通しに基づき適正な給水収益の確保に努めていく必要がある。</t>
    <rPh sb="160" eb="161">
      <t>トウ</t>
    </rPh>
    <phoneticPr fontId="4"/>
  </si>
  <si>
    <t>① 経常収支比率 ②累積欠損金比率　③流動比率
 経常収支比率は経常費用の増により、昨年度より低下している。流動比率は類似団体平均値を下回っているものの100％以上を維持できている。一時借入金もなく、累積欠損金も生じていないため短期的な支払能力に問題はなく健全な状態といえる。
④企業債残高対給水収益比率
　企業債残高が増加し、給水収益は減少したため比率が上昇している。類似団体平均値も上回っており、給水収益の約5倍となっている。
⑤料金回収率⑥給水原価
　料金回収率は昨年度より約4.89ポイント減少し、100％を下回った。また、類似団体平均値についても下回った。これは、給水原価の上昇によるものであり、給水に係る費用を料金で賄えていない状況となっている。
 給水原価は昨年度より11.36円増加しており、類似団体平均値を上回っている。これは本市の地理的特性により施設数が多く、資本費及び維持管理費に係る経費が高くなっていることに加え、近年の急激な物価や労務単価の上昇が要因である。
⑦施設利用率
 類似団体平均値を上回っているものの、配水量の減少により昨年度より利用率が低下している。
⑧有収率
  人口減少等により有収水量は減少したが、漏水量も減少したため、昨年度より0.84ポイント増加した。ただし、類似団体平均値を下回っている。老朽化の進行で漏水量削減が難しくなってきているが、遠方監視装置の活用や、高水圧地域における適正水圧のための減圧弁設置などの漏水防止対策を講じ、漏水量の水準維持を図ることで、有収率の維持に努めている。</t>
    <rPh sb="32" eb="34">
      <t>ケイジョウ</t>
    </rPh>
    <rPh sb="34" eb="36">
      <t>ヒヨウ</t>
    </rPh>
    <rPh sb="37" eb="38">
      <t>ゾウ</t>
    </rPh>
    <rPh sb="47" eb="49">
      <t>テイカ</t>
    </rPh>
    <rPh sb="258" eb="260">
      <t>シタマワ</t>
    </rPh>
    <rPh sb="272" eb="273">
      <t>アタイ</t>
    </rPh>
    <rPh sb="287" eb="289">
      <t>キュウスイ</t>
    </rPh>
    <rPh sb="289" eb="291">
      <t>ゲンカ</t>
    </rPh>
    <rPh sb="292" eb="294">
      <t>ジョウショウ</t>
    </rPh>
    <rPh sb="320" eb="322">
      <t>ジョウキョウ</t>
    </rPh>
    <rPh sb="416" eb="417">
      <t>クワ</t>
    </rPh>
    <rPh sb="419" eb="421">
      <t>キンネン</t>
    </rPh>
    <rPh sb="422" eb="424">
      <t>キュウゲキ</t>
    </rPh>
    <rPh sb="425" eb="427">
      <t>ブッカ</t>
    </rPh>
    <rPh sb="428" eb="430">
      <t>ロウム</t>
    </rPh>
    <rPh sb="430" eb="432">
      <t>タンカ</t>
    </rPh>
    <rPh sb="433" eb="435">
      <t>ジョウショウ</t>
    </rPh>
    <rPh sb="457" eb="458">
      <t>アタイ</t>
    </rPh>
    <rPh sb="487" eb="489">
      <t>テイカ</t>
    </rPh>
    <rPh sb="506" eb="507">
      <t>トウ</t>
    </rPh>
    <rPh sb="512" eb="514">
      <t>スイリョウ</t>
    </rPh>
    <rPh sb="515" eb="517">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</si>
</sst>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Fill="1" applyBorder="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16" fillId="0" borderId="10" xfId="0" applyFont="1" applyFill="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0.39</c:v>
                </c:pt>
                <c:pt idx="1">
                  <c:v>0.41</c:v>
                </c:pt>
                <c:pt idx="2">
                  <c:v>0.48</c:v>
                </c:pt>
                <c:pt idx="3">
                  <c:v>0.28000000000000003</c:v>
                </c:pt>
                <c:pt idx="4">
                  <c:v>0.41</c:v>
                </c:pt>
              </c:numCache>
            </c:numRef>
          </c:val>
          <c:extLst>
            <c:ext xmlns:c16="http://schemas.microsoft.com/office/drawing/2014/chart" uri="{C3380CC4-5D6E-409C-BE32-E72D297353CC}">
              <c16:uniqueId val="{00000000-E321-4029-90B5-92AAE3F4AEB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E321-4029-90B5-92AAE3F4AEB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64.19</c:v>
                </c:pt>
                <c:pt idx="1">
                  <c:v>63.42</c:v>
                </c:pt>
                <c:pt idx="2">
                  <c:v>63.33</c:v>
                </c:pt>
                <c:pt idx="3">
                  <c:v>62.19</c:v>
                </c:pt>
                <c:pt idx="4">
                  <c:v>61.51</c:v>
                </c:pt>
              </c:numCache>
            </c:numRef>
          </c:val>
          <c:extLst>
            <c:ext xmlns:c16="http://schemas.microsoft.com/office/drawing/2014/chart" uri="{C3380CC4-5D6E-409C-BE32-E72D297353CC}">
              <c16:uniqueId val="{00000000-4FC6-42AC-9D29-1BEEFF63908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4FC6-42AC-9D29-1BEEFF63908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87.82</c:v>
                </c:pt>
                <c:pt idx="1">
                  <c:v>88.71</c:v>
                </c:pt>
                <c:pt idx="2">
                  <c:v>88.72</c:v>
                </c:pt>
                <c:pt idx="3">
                  <c:v>88.28</c:v>
                </c:pt>
                <c:pt idx="4">
                  <c:v>89.12</c:v>
                </c:pt>
              </c:numCache>
            </c:numRef>
          </c:val>
          <c:extLst>
            <c:ext xmlns:c16="http://schemas.microsoft.com/office/drawing/2014/chart" uri="{C3380CC4-5D6E-409C-BE32-E72D297353CC}">
              <c16:uniqueId val="{00000000-307D-4111-B7CE-836C6C3B34C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307D-4111-B7CE-836C6C3B34C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109.04</c:v>
                </c:pt>
                <c:pt idx="1">
                  <c:v>108.7</c:v>
                </c:pt>
                <c:pt idx="2">
                  <c:v>106.95</c:v>
                </c:pt>
                <c:pt idx="3">
                  <c:v>106.06</c:v>
                </c:pt>
                <c:pt idx="4">
                  <c:v>101.37</c:v>
                </c:pt>
              </c:numCache>
            </c:numRef>
          </c:val>
          <c:extLst>
            <c:ext xmlns:c16="http://schemas.microsoft.com/office/drawing/2014/chart" uri="{C3380CC4-5D6E-409C-BE32-E72D297353CC}">
              <c16:uniqueId val="{00000000-CF2C-4BC3-8E12-C4DEAB67E2F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CF2C-4BC3-8E12-C4DEAB67E2F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52.37</c:v>
                </c:pt>
                <c:pt idx="1">
                  <c:v>52.41</c:v>
                </c:pt>
                <c:pt idx="2">
                  <c:v>53.61</c:v>
                </c:pt>
                <c:pt idx="3">
                  <c:v>54.31</c:v>
                </c:pt>
                <c:pt idx="4">
                  <c:v>54.95</c:v>
                </c:pt>
              </c:numCache>
            </c:numRef>
          </c:val>
          <c:extLst>
            <c:ext xmlns:c16="http://schemas.microsoft.com/office/drawing/2014/chart" uri="{C3380CC4-5D6E-409C-BE32-E72D297353CC}">
              <c16:uniqueId val="{00000000-4F91-406E-A133-EF1CC526C08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4F91-406E-A133-EF1CC526C08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17.760000000000002</c:v>
                </c:pt>
                <c:pt idx="1">
                  <c:v>17.77</c:v>
                </c:pt>
                <c:pt idx="2">
                  <c:v>34.46</c:v>
                </c:pt>
                <c:pt idx="3">
                  <c:v>36.549999999999997</c:v>
                </c:pt>
                <c:pt idx="4">
                  <c:v>39.31</c:v>
                </c:pt>
              </c:numCache>
            </c:numRef>
          </c:val>
          <c:extLst>
            <c:ext xmlns:c16="http://schemas.microsoft.com/office/drawing/2014/chart" uri="{C3380CC4-5D6E-409C-BE32-E72D297353CC}">
              <c16:uniqueId val="{00000000-998D-4949-A231-5E7658646AE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998D-4949-A231-5E7658646AE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6AB-4D5E-A222-AE4FE4AC0FC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56AB-4D5E-A222-AE4FE4AC0FC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174.74</c:v>
                </c:pt>
                <c:pt idx="1">
                  <c:v>177.77</c:v>
                </c:pt>
                <c:pt idx="2">
                  <c:v>171.14</c:v>
                </c:pt>
                <c:pt idx="3">
                  <c:v>177.23</c:v>
                </c:pt>
                <c:pt idx="4">
                  <c:v>175.66</c:v>
                </c:pt>
              </c:numCache>
            </c:numRef>
          </c:val>
          <c:extLst>
            <c:ext xmlns:c16="http://schemas.microsoft.com/office/drawing/2014/chart" uri="{C3380CC4-5D6E-409C-BE32-E72D297353CC}">
              <c16:uniqueId val="{00000000-D7D9-43F6-AC04-8B048AAD75F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D7D9-43F6-AC04-8B048AAD75F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521.11</c:v>
                </c:pt>
                <c:pt idx="1">
                  <c:v>520.49</c:v>
                </c:pt>
                <c:pt idx="2">
                  <c:v>519.87</c:v>
                </c:pt>
                <c:pt idx="3">
                  <c:v>533.47</c:v>
                </c:pt>
                <c:pt idx="4">
                  <c:v>543.35</c:v>
                </c:pt>
              </c:numCache>
            </c:numRef>
          </c:val>
          <c:extLst>
            <c:ext xmlns:c16="http://schemas.microsoft.com/office/drawing/2014/chart" uri="{C3380CC4-5D6E-409C-BE32-E72D297353CC}">
              <c16:uniqueId val="{00000000-377C-4547-86C5-09534A4D87D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377C-4547-86C5-09534A4D87D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104.84</c:v>
                </c:pt>
                <c:pt idx="1">
                  <c:v>104.51</c:v>
                </c:pt>
                <c:pt idx="2">
                  <c:v>102.06</c:v>
                </c:pt>
                <c:pt idx="3">
                  <c:v>101.73</c:v>
                </c:pt>
                <c:pt idx="4">
                  <c:v>96.84</c:v>
                </c:pt>
              </c:numCache>
            </c:numRef>
          </c:val>
          <c:extLst>
            <c:ext xmlns:c16="http://schemas.microsoft.com/office/drawing/2014/chart" uri="{C3380CC4-5D6E-409C-BE32-E72D297353CC}">
              <c16:uniqueId val="{00000000-E236-4BB4-8C5E-D987EA1A5FE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E236-4BB4-8C5E-D987EA1A5FE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212.04</c:v>
                </c:pt>
                <c:pt idx="1">
                  <c:v>213.65</c:v>
                </c:pt>
                <c:pt idx="2">
                  <c:v>219.73</c:v>
                </c:pt>
                <c:pt idx="3">
                  <c:v>220.87</c:v>
                </c:pt>
                <c:pt idx="4">
                  <c:v>232.23</c:v>
                </c:pt>
              </c:numCache>
            </c:numRef>
          </c:val>
          <c:extLst>
            <c:ext xmlns:c16="http://schemas.microsoft.com/office/drawing/2014/chart" uri="{C3380CC4-5D6E-409C-BE32-E72D297353CC}">
              <c16:uniqueId val="{00000000-F9A1-444E-AE90-84F0645DCF3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F9A1-444E-AE90-84F0645DCF3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2" t="str">
        <f>データ!H6</f>
        <v>長崎県　佐世保市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72"/>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4" t="s">
        <v>9</v>
      </c>
      <c r="BM7" s="85"/>
      <c r="BN7" s="85"/>
      <c r="BO7" s="85"/>
      <c r="BP7" s="85"/>
      <c r="BQ7" s="85"/>
      <c r="BR7" s="85"/>
      <c r="BS7" s="85"/>
      <c r="BT7" s="85"/>
      <c r="BU7" s="85"/>
      <c r="BV7" s="85"/>
      <c r="BW7" s="85"/>
      <c r="BX7" s="85"/>
      <c r="BY7" s="86"/>
    </row>
    <row r="8" spans="1:78" ht="18.75" customHeight="1" x14ac:dyDescent="0.15">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A2</v>
      </c>
      <c r="X8" s="80"/>
      <c r="Y8" s="80"/>
      <c r="Z8" s="80"/>
      <c r="AA8" s="80"/>
      <c r="AB8" s="80"/>
      <c r="AC8" s="80"/>
      <c r="AD8" s="80" t="str">
        <f>データ!$M$6</f>
        <v>自治体職員</v>
      </c>
      <c r="AE8" s="80"/>
      <c r="AF8" s="80"/>
      <c r="AG8" s="80"/>
      <c r="AH8" s="80"/>
      <c r="AI8" s="80"/>
      <c r="AJ8" s="80"/>
      <c r="AK8" s="2"/>
      <c r="AL8" s="71">
        <f>データ!$R$6</f>
        <v>233507</v>
      </c>
      <c r="AM8" s="71"/>
      <c r="AN8" s="71"/>
      <c r="AO8" s="71"/>
      <c r="AP8" s="71"/>
      <c r="AQ8" s="71"/>
      <c r="AR8" s="71"/>
      <c r="AS8" s="71"/>
      <c r="AT8" s="36">
        <f>データ!$S$6</f>
        <v>426.01</v>
      </c>
      <c r="AU8" s="37"/>
      <c r="AV8" s="37"/>
      <c r="AW8" s="37"/>
      <c r="AX8" s="37"/>
      <c r="AY8" s="37"/>
      <c r="AZ8" s="37"/>
      <c r="BA8" s="37"/>
      <c r="BB8" s="60">
        <f>データ!$T$6</f>
        <v>548.13</v>
      </c>
      <c r="BC8" s="60"/>
      <c r="BD8" s="60"/>
      <c r="BE8" s="60"/>
      <c r="BF8" s="60"/>
      <c r="BG8" s="60"/>
      <c r="BH8" s="60"/>
      <c r="BI8" s="60"/>
      <c r="BJ8" s="3"/>
      <c r="BK8" s="3"/>
      <c r="BL8" s="73" t="s">
        <v>10</v>
      </c>
      <c r="BM8" s="74"/>
      <c r="BN8" s="75" t="s">
        <v>11</v>
      </c>
      <c r="BO8" s="75"/>
      <c r="BP8" s="75"/>
      <c r="BQ8" s="75"/>
      <c r="BR8" s="75"/>
      <c r="BS8" s="75"/>
      <c r="BT8" s="75"/>
      <c r="BU8" s="75"/>
      <c r="BV8" s="75"/>
      <c r="BW8" s="75"/>
      <c r="BX8" s="75"/>
      <c r="BY8" s="76"/>
    </row>
    <row r="9" spans="1:78" ht="18.75" customHeight="1" x14ac:dyDescent="0.15">
      <c r="A9" s="2"/>
      <c r="B9" s="47" t="s">
        <v>12</v>
      </c>
      <c r="C9" s="48"/>
      <c r="D9" s="48"/>
      <c r="E9" s="48"/>
      <c r="F9" s="48"/>
      <c r="G9" s="48"/>
      <c r="H9" s="48"/>
      <c r="I9" s="47" t="s">
        <v>13</v>
      </c>
      <c r="J9" s="48"/>
      <c r="K9" s="48"/>
      <c r="L9" s="48"/>
      <c r="M9" s="48"/>
      <c r="N9" s="48"/>
      <c r="O9" s="72"/>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60.56</v>
      </c>
      <c r="J10" s="37"/>
      <c r="K10" s="37"/>
      <c r="L10" s="37"/>
      <c r="M10" s="37"/>
      <c r="N10" s="37"/>
      <c r="O10" s="70"/>
      <c r="P10" s="60">
        <f>データ!$P$6</f>
        <v>98.27</v>
      </c>
      <c r="Q10" s="60"/>
      <c r="R10" s="60"/>
      <c r="S10" s="60"/>
      <c r="T10" s="60"/>
      <c r="U10" s="60"/>
      <c r="V10" s="60"/>
      <c r="W10" s="71">
        <f>データ!$Q$6</f>
        <v>4195</v>
      </c>
      <c r="X10" s="71"/>
      <c r="Y10" s="71"/>
      <c r="Z10" s="71"/>
      <c r="AA10" s="71"/>
      <c r="AB10" s="71"/>
      <c r="AC10" s="71"/>
      <c r="AD10" s="2"/>
      <c r="AE10" s="2"/>
      <c r="AF10" s="2"/>
      <c r="AG10" s="2"/>
      <c r="AH10" s="2"/>
      <c r="AI10" s="2"/>
      <c r="AJ10" s="2"/>
      <c r="AK10" s="2"/>
      <c r="AL10" s="71">
        <f>データ!$U$6</f>
        <v>227030</v>
      </c>
      <c r="AM10" s="71"/>
      <c r="AN10" s="71"/>
      <c r="AO10" s="71"/>
      <c r="AP10" s="71"/>
      <c r="AQ10" s="71"/>
      <c r="AR10" s="71"/>
      <c r="AS10" s="71"/>
      <c r="AT10" s="36">
        <f>データ!$V$6</f>
        <v>219.92</v>
      </c>
      <c r="AU10" s="37"/>
      <c r="AV10" s="37"/>
      <c r="AW10" s="37"/>
      <c r="AX10" s="37"/>
      <c r="AY10" s="37"/>
      <c r="AZ10" s="37"/>
      <c r="BA10" s="37"/>
      <c r="BB10" s="60">
        <f>データ!$W$6</f>
        <v>1032.33</v>
      </c>
      <c r="BC10" s="60"/>
      <c r="BD10" s="60"/>
      <c r="BE10" s="60"/>
      <c r="BF10" s="60"/>
      <c r="BG10" s="60"/>
      <c r="BH10" s="60"/>
      <c r="BI10" s="60"/>
      <c r="BJ10" s="2"/>
      <c r="BK10" s="2"/>
      <c r="BL10" s="61" t="s">
        <v>21</v>
      </c>
      <c r="BM10" s="62"/>
      <c r="BN10" s="63" t="s">
        <v>22</v>
      </c>
      <c r="BO10" s="63"/>
      <c r="BP10" s="63"/>
      <c r="BQ10" s="63"/>
      <c r="BR10" s="63"/>
      <c r="BS10" s="63"/>
      <c r="BT10" s="63"/>
      <c r="BU10" s="63"/>
      <c r="BV10" s="63"/>
      <c r="BW10" s="63"/>
      <c r="BX10" s="63"/>
      <c r="BY10" s="6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111</v>
      </c>
      <c r="BM66" s="55"/>
      <c r="BN66" s="55"/>
      <c r="BO66" s="55"/>
      <c r="BP66" s="55"/>
      <c r="BQ66" s="55"/>
      <c r="BR66" s="55"/>
      <c r="BS66" s="55"/>
      <c r="BT66" s="55"/>
      <c r="BU66" s="55"/>
      <c r="BV66" s="55"/>
      <c r="BW66" s="55"/>
      <c r="BX66" s="55"/>
      <c r="BY66" s="55"/>
      <c r="BZ66" s="5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MWb7TZ7VmTJvGUtwGu82hXyxVtjXIGU9kwWuAdsCohy59Ze9yKxKvoRwWbhcvU5DgligZNDXTcWtBV4w5ERCA==" saltValue="O2TeVJtSkGgylbRNJ5tfq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zoomScaleNormal="10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422029</v>
      </c>
      <c r="D6" s="20">
        <f t="shared" si="3"/>
        <v>46</v>
      </c>
      <c r="E6" s="20">
        <f t="shared" si="3"/>
        <v>1</v>
      </c>
      <c r="F6" s="20">
        <f t="shared" si="3"/>
        <v>0</v>
      </c>
      <c r="G6" s="20">
        <f t="shared" si="3"/>
        <v>1</v>
      </c>
      <c r="H6" s="20" t="str">
        <f t="shared" si="3"/>
        <v>長崎県　佐世保市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60.56</v>
      </c>
      <c r="P6" s="21">
        <f t="shared" si="3"/>
        <v>98.27</v>
      </c>
      <c r="Q6" s="21">
        <f t="shared" si="3"/>
        <v>4195</v>
      </c>
      <c r="R6" s="21">
        <f t="shared" si="3"/>
        <v>233507</v>
      </c>
      <c r="S6" s="21">
        <f t="shared" si="3"/>
        <v>426.01</v>
      </c>
      <c r="T6" s="21">
        <f t="shared" si="3"/>
        <v>548.13</v>
      </c>
      <c r="U6" s="21">
        <f t="shared" si="3"/>
        <v>227030</v>
      </c>
      <c r="V6" s="21">
        <f t="shared" si="3"/>
        <v>219.92</v>
      </c>
      <c r="W6" s="21">
        <f t="shared" si="3"/>
        <v>1032.33</v>
      </c>
      <c r="X6" s="22">
        <f>IF(X7="",NA(),X7)</f>
        <v>109.04</v>
      </c>
      <c r="Y6" s="22">
        <f t="shared" ref="Y6:AG6" si="4">IF(Y7="",NA(),Y7)</f>
        <v>108.7</v>
      </c>
      <c r="Z6" s="22">
        <f t="shared" si="4"/>
        <v>106.95</v>
      </c>
      <c r="AA6" s="22">
        <f t="shared" si="4"/>
        <v>106.06</v>
      </c>
      <c r="AB6" s="22">
        <f t="shared" si="4"/>
        <v>101.37</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174.74</v>
      </c>
      <c r="AU6" s="22">
        <f t="shared" ref="AU6:BC6" si="6">IF(AU7="",NA(),AU7)</f>
        <v>177.77</v>
      </c>
      <c r="AV6" s="22">
        <f t="shared" si="6"/>
        <v>171.14</v>
      </c>
      <c r="AW6" s="22">
        <f t="shared" si="6"/>
        <v>177.23</v>
      </c>
      <c r="AX6" s="22">
        <f t="shared" si="6"/>
        <v>175.66</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521.11</v>
      </c>
      <c r="BF6" s="22">
        <f t="shared" ref="BF6:BN6" si="7">IF(BF7="",NA(),BF7)</f>
        <v>520.49</v>
      </c>
      <c r="BG6" s="22">
        <f t="shared" si="7"/>
        <v>519.87</v>
      </c>
      <c r="BH6" s="22">
        <f t="shared" si="7"/>
        <v>533.47</v>
      </c>
      <c r="BI6" s="22">
        <f t="shared" si="7"/>
        <v>543.35</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104.84</v>
      </c>
      <c r="BQ6" s="22">
        <f t="shared" ref="BQ6:BY6" si="8">IF(BQ7="",NA(),BQ7)</f>
        <v>104.51</v>
      </c>
      <c r="BR6" s="22">
        <f t="shared" si="8"/>
        <v>102.06</v>
      </c>
      <c r="BS6" s="22">
        <f t="shared" si="8"/>
        <v>101.73</v>
      </c>
      <c r="BT6" s="22">
        <f t="shared" si="8"/>
        <v>96.84</v>
      </c>
      <c r="BU6" s="22">
        <f t="shared" si="8"/>
        <v>103.75</v>
      </c>
      <c r="BV6" s="22">
        <f t="shared" si="8"/>
        <v>105.3</v>
      </c>
      <c r="BW6" s="22">
        <f t="shared" si="8"/>
        <v>99.41</v>
      </c>
      <c r="BX6" s="22">
        <f t="shared" si="8"/>
        <v>101.11</v>
      </c>
      <c r="BY6" s="22">
        <f t="shared" si="8"/>
        <v>102.03</v>
      </c>
      <c r="BZ6" s="21" t="str">
        <f>IF(BZ7="","",IF(BZ7="-","【-】","【"&amp;SUBSTITUTE(TEXT(BZ7,"#,##0.00"),"-","△")&amp;"】"))</f>
        <v>【97.59】</v>
      </c>
      <c r="CA6" s="22">
        <f>IF(CA7="",NA(),CA7)</f>
        <v>212.04</v>
      </c>
      <c r="CB6" s="22">
        <f t="shared" ref="CB6:CJ6" si="9">IF(CB7="",NA(),CB7)</f>
        <v>213.65</v>
      </c>
      <c r="CC6" s="22">
        <f t="shared" si="9"/>
        <v>219.73</v>
      </c>
      <c r="CD6" s="22">
        <f t="shared" si="9"/>
        <v>220.87</v>
      </c>
      <c r="CE6" s="22">
        <f t="shared" si="9"/>
        <v>232.23</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64.19</v>
      </c>
      <c r="CM6" s="22">
        <f t="shared" ref="CM6:CU6" si="10">IF(CM7="",NA(),CM7)</f>
        <v>63.42</v>
      </c>
      <c r="CN6" s="22">
        <f t="shared" si="10"/>
        <v>63.33</v>
      </c>
      <c r="CO6" s="22">
        <f t="shared" si="10"/>
        <v>62.19</v>
      </c>
      <c r="CP6" s="22">
        <f t="shared" si="10"/>
        <v>61.51</v>
      </c>
      <c r="CQ6" s="22">
        <f t="shared" si="10"/>
        <v>63.12</v>
      </c>
      <c r="CR6" s="22">
        <f t="shared" si="10"/>
        <v>62.57</v>
      </c>
      <c r="CS6" s="22">
        <f t="shared" si="10"/>
        <v>61.56</v>
      </c>
      <c r="CT6" s="22">
        <f t="shared" si="10"/>
        <v>60.84</v>
      </c>
      <c r="CU6" s="22">
        <f t="shared" si="10"/>
        <v>60.8</v>
      </c>
      <c r="CV6" s="21" t="str">
        <f>IF(CV7="","",IF(CV7="-","【-】","【"&amp;SUBSTITUTE(TEXT(CV7,"#,##0.00"),"-","△")&amp;"】"))</f>
        <v>【60.21】</v>
      </c>
      <c r="CW6" s="22">
        <f>IF(CW7="",NA(),CW7)</f>
        <v>87.82</v>
      </c>
      <c r="CX6" s="22">
        <f t="shared" ref="CX6:DF6" si="11">IF(CX7="",NA(),CX7)</f>
        <v>88.71</v>
      </c>
      <c r="CY6" s="22">
        <f t="shared" si="11"/>
        <v>88.72</v>
      </c>
      <c r="CZ6" s="22">
        <f t="shared" si="11"/>
        <v>88.28</v>
      </c>
      <c r="DA6" s="22">
        <f t="shared" si="11"/>
        <v>89.12</v>
      </c>
      <c r="DB6" s="22">
        <f t="shared" si="11"/>
        <v>90.09</v>
      </c>
      <c r="DC6" s="22">
        <f t="shared" si="11"/>
        <v>90.21</v>
      </c>
      <c r="DD6" s="22">
        <f t="shared" si="11"/>
        <v>90.11</v>
      </c>
      <c r="DE6" s="22">
        <f t="shared" si="11"/>
        <v>89.73</v>
      </c>
      <c r="DF6" s="22">
        <f t="shared" si="11"/>
        <v>89.86</v>
      </c>
      <c r="DG6" s="21" t="str">
        <f>IF(DG7="","",IF(DG7="-","【-】","【"&amp;SUBSTITUTE(TEXT(DG7,"#,##0.00"),"-","△")&amp;"】"))</f>
        <v>【89.21】</v>
      </c>
      <c r="DH6" s="22">
        <f>IF(DH7="",NA(),DH7)</f>
        <v>52.37</v>
      </c>
      <c r="DI6" s="22">
        <f t="shared" ref="DI6:DQ6" si="12">IF(DI7="",NA(),DI7)</f>
        <v>52.41</v>
      </c>
      <c r="DJ6" s="22">
        <f t="shared" si="12"/>
        <v>53.61</v>
      </c>
      <c r="DK6" s="22">
        <f t="shared" si="12"/>
        <v>54.31</v>
      </c>
      <c r="DL6" s="22">
        <f t="shared" si="12"/>
        <v>54.95</v>
      </c>
      <c r="DM6" s="22">
        <f t="shared" si="12"/>
        <v>50.31</v>
      </c>
      <c r="DN6" s="22">
        <f t="shared" si="12"/>
        <v>50.74</v>
      </c>
      <c r="DO6" s="22">
        <f t="shared" si="12"/>
        <v>51.49</v>
      </c>
      <c r="DP6" s="22">
        <f t="shared" si="12"/>
        <v>51.94</v>
      </c>
      <c r="DQ6" s="22">
        <f t="shared" si="12"/>
        <v>52.46</v>
      </c>
      <c r="DR6" s="21" t="str">
        <f>IF(DR7="","",IF(DR7="-","【-】","【"&amp;SUBSTITUTE(TEXT(DR7,"#,##0.00"),"-","△")&amp;"】"))</f>
        <v>【52.41】</v>
      </c>
      <c r="DS6" s="22">
        <f>IF(DS7="",NA(),DS7)</f>
        <v>17.760000000000002</v>
      </c>
      <c r="DT6" s="22">
        <f t="shared" ref="DT6:EB6" si="13">IF(DT7="",NA(),DT7)</f>
        <v>17.77</v>
      </c>
      <c r="DU6" s="22">
        <f t="shared" si="13"/>
        <v>34.46</v>
      </c>
      <c r="DV6" s="22">
        <f t="shared" si="13"/>
        <v>36.549999999999997</v>
      </c>
      <c r="DW6" s="22">
        <f t="shared" si="13"/>
        <v>39.31</v>
      </c>
      <c r="DX6" s="22">
        <f t="shared" si="13"/>
        <v>21.34</v>
      </c>
      <c r="DY6" s="22">
        <f t="shared" si="13"/>
        <v>23.27</v>
      </c>
      <c r="DZ6" s="22">
        <f t="shared" si="13"/>
        <v>25.18</v>
      </c>
      <c r="EA6" s="22">
        <f t="shared" si="13"/>
        <v>26.52</v>
      </c>
      <c r="EB6" s="22">
        <f t="shared" si="13"/>
        <v>28.4</v>
      </c>
      <c r="EC6" s="21" t="str">
        <f>IF(EC7="","",IF(EC7="-","【-】","【"&amp;SUBSTITUTE(TEXT(EC7,"#,##0.00"),"-","△")&amp;"】"))</f>
        <v>【26.78】</v>
      </c>
      <c r="ED6" s="22">
        <f>IF(ED7="",NA(),ED7)</f>
        <v>0.39</v>
      </c>
      <c r="EE6" s="22">
        <f t="shared" ref="EE6:EM6" si="14">IF(EE7="",NA(),EE7)</f>
        <v>0.41</v>
      </c>
      <c r="EF6" s="22">
        <f t="shared" si="14"/>
        <v>0.48</v>
      </c>
      <c r="EG6" s="22">
        <f t="shared" si="14"/>
        <v>0.28000000000000003</v>
      </c>
      <c r="EH6" s="22">
        <f t="shared" si="14"/>
        <v>0.41</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422029</v>
      </c>
      <c r="D7" s="24">
        <v>46</v>
      </c>
      <c r="E7" s="24">
        <v>1</v>
      </c>
      <c r="F7" s="24">
        <v>0</v>
      </c>
      <c r="G7" s="24">
        <v>1</v>
      </c>
      <c r="H7" s="24" t="s">
        <v>93</v>
      </c>
      <c r="I7" s="24" t="s">
        <v>94</v>
      </c>
      <c r="J7" s="24" t="s">
        <v>95</v>
      </c>
      <c r="K7" s="24" t="s">
        <v>96</v>
      </c>
      <c r="L7" s="24" t="s">
        <v>97</v>
      </c>
      <c r="M7" s="24" t="s">
        <v>98</v>
      </c>
      <c r="N7" s="25" t="s">
        <v>99</v>
      </c>
      <c r="O7" s="25">
        <v>60.56</v>
      </c>
      <c r="P7" s="25">
        <v>98.27</v>
      </c>
      <c r="Q7" s="25">
        <v>4195</v>
      </c>
      <c r="R7" s="25">
        <v>233507</v>
      </c>
      <c r="S7" s="25">
        <v>426.01</v>
      </c>
      <c r="T7" s="25">
        <v>548.13</v>
      </c>
      <c r="U7" s="25">
        <v>227030</v>
      </c>
      <c r="V7" s="25">
        <v>219.92</v>
      </c>
      <c r="W7" s="25">
        <v>1032.33</v>
      </c>
      <c r="X7" s="25">
        <v>109.04</v>
      </c>
      <c r="Y7" s="25">
        <v>108.7</v>
      </c>
      <c r="Z7" s="25">
        <v>106.95</v>
      </c>
      <c r="AA7" s="25">
        <v>106.06</v>
      </c>
      <c r="AB7" s="25">
        <v>101.37</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174.74</v>
      </c>
      <c r="AU7" s="25">
        <v>177.77</v>
      </c>
      <c r="AV7" s="25">
        <v>171.14</v>
      </c>
      <c r="AW7" s="25">
        <v>177.23</v>
      </c>
      <c r="AX7" s="25">
        <v>175.66</v>
      </c>
      <c r="AY7" s="25">
        <v>306.08</v>
      </c>
      <c r="AZ7" s="25">
        <v>306.14999999999998</v>
      </c>
      <c r="BA7" s="25">
        <v>297.54000000000002</v>
      </c>
      <c r="BB7" s="25">
        <v>289.44</v>
      </c>
      <c r="BC7" s="25">
        <v>282.19</v>
      </c>
      <c r="BD7" s="25">
        <v>239.69</v>
      </c>
      <c r="BE7" s="25">
        <v>521.11</v>
      </c>
      <c r="BF7" s="25">
        <v>520.49</v>
      </c>
      <c r="BG7" s="25">
        <v>519.87</v>
      </c>
      <c r="BH7" s="25">
        <v>533.47</v>
      </c>
      <c r="BI7" s="25">
        <v>543.35</v>
      </c>
      <c r="BJ7" s="25">
        <v>294.66000000000003</v>
      </c>
      <c r="BK7" s="25">
        <v>285.27</v>
      </c>
      <c r="BL7" s="25">
        <v>294.73</v>
      </c>
      <c r="BM7" s="25">
        <v>301.23</v>
      </c>
      <c r="BN7" s="25">
        <v>300.33</v>
      </c>
      <c r="BO7" s="25">
        <v>264.86</v>
      </c>
      <c r="BP7" s="25">
        <v>104.84</v>
      </c>
      <c r="BQ7" s="25">
        <v>104.51</v>
      </c>
      <c r="BR7" s="25">
        <v>102.06</v>
      </c>
      <c r="BS7" s="25">
        <v>101.73</v>
      </c>
      <c r="BT7" s="25">
        <v>96.84</v>
      </c>
      <c r="BU7" s="25">
        <v>103.75</v>
      </c>
      <c r="BV7" s="25">
        <v>105.3</v>
      </c>
      <c r="BW7" s="25">
        <v>99.41</v>
      </c>
      <c r="BX7" s="25">
        <v>101.11</v>
      </c>
      <c r="BY7" s="25">
        <v>102.03</v>
      </c>
      <c r="BZ7" s="25">
        <v>97.59</v>
      </c>
      <c r="CA7" s="25">
        <v>212.04</v>
      </c>
      <c r="CB7" s="25">
        <v>213.65</v>
      </c>
      <c r="CC7" s="25">
        <v>219.73</v>
      </c>
      <c r="CD7" s="25">
        <v>220.87</v>
      </c>
      <c r="CE7" s="25">
        <v>232.23</v>
      </c>
      <c r="CF7" s="25">
        <v>159.93</v>
      </c>
      <c r="CG7" s="25">
        <v>162.77000000000001</v>
      </c>
      <c r="CH7" s="25">
        <v>170.87</v>
      </c>
      <c r="CI7" s="25">
        <v>171.09</v>
      </c>
      <c r="CJ7" s="25">
        <v>173.56</v>
      </c>
      <c r="CK7" s="25">
        <v>181.66</v>
      </c>
      <c r="CL7" s="25">
        <v>64.19</v>
      </c>
      <c r="CM7" s="25">
        <v>63.42</v>
      </c>
      <c r="CN7" s="25">
        <v>63.33</v>
      </c>
      <c r="CO7" s="25">
        <v>62.19</v>
      </c>
      <c r="CP7" s="25">
        <v>61.51</v>
      </c>
      <c r="CQ7" s="25">
        <v>63.12</v>
      </c>
      <c r="CR7" s="25">
        <v>62.57</v>
      </c>
      <c r="CS7" s="25">
        <v>61.56</v>
      </c>
      <c r="CT7" s="25">
        <v>60.84</v>
      </c>
      <c r="CU7" s="25">
        <v>60.8</v>
      </c>
      <c r="CV7" s="25">
        <v>60.21</v>
      </c>
      <c r="CW7" s="25">
        <v>87.82</v>
      </c>
      <c r="CX7" s="25">
        <v>88.71</v>
      </c>
      <c r="CY7" s="25">
        <v>88.72</v>
      </c>
      <c r="CZ7" s="25">
        <v>88.28</v>
      </c>
      <c r="DA7" s="25">
        <v>89.12</v>
      </c>
      <c r="DB7" s="25">
        <v>90.09</v>
      </c>
      <c r="DC7" s="25">
        <v>90.21</v>
      </c>
      <c r="DD7" s="25">
        <v>90.11</v>
      </c>
      <c r="DE7" s="25">
        <v>89.73</v>
      </c>
      <c r="DF7" s="25">
        <v>89.86</v>
      </c>
      <c r="DG7" s="25">
        <v>89.21</v>
      </c>
      <c r="DH7" s="25">
        <v>52.37</v>
      </c>
      <c r="DI7" s="25">
        <v>52.41</v>
      </c>
      <c r="DJ7" s="25">
        <v>53.61</v>
      </c>
      <c r="DK7" s="25">
        <v>54.31</v>
      </c>
      <c r="DL7" s="25">
        <v>54.95</v>
      </c>
      <c r="DM7" s="25">
        <v>50.31</v>
      </c>
      <c r="DN7" s="25">
        <v>50.74</v>
      </c>
      <c r="DO7" s="25">
        <v>51.49</v>
      </c>
      <c r="DP7" s="25">
        <v>51.94</v>
      </c>
      <c r="DQ7" s="25">
        <v>52.46</v>
      </c>
      <c r="DR7" s="25">
        <v>52.41</v>
      </c>
      <c r="DS7" s="25">
        <v>17.760000000000002</v>
      </c>
      <c r="DT7" s="25">
        <v>17.77</v>
      </c>
      <c r="DU7" s="25">
        <v>34.46</v>
      </c>
      <c r="DV7" s="25">
        <v>36.549999999999997</v>
      </c>
      <c r="DW7" s="25">
        <v>39.31</v>
      </c>
      <c r="DX7" s="25">
        <v>21.34</v>
      </c>
      <c r="DY7" s="25">
        <v>23.27</v>
      </c>
      <c r="DZ7" s="25">
        <v>25.18</v>
      </c>
      <c r="EA7" s="25">
        <v>26.52</v>
      </c>
      <c r="EB7" s="25">
        <v>28.4</v>
      </c>
      <c r="EC7" s="25">
        <v>26.78</v>
      </c>
      <c r="ED7" s="25">
        <v>0.39</v>
      </c>
      <c r="EE7" s="25">
        <v>0.41</v>
      </c>
      <c r="EF7" s="25">
        <v>0.48</v>
      </c>
      <c r="EG7" s="25">
        <v>0.28000000000000003</v>
      </c>
      <c r="EH7" s="25">
        <v>0.41</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2026-02-18T02:55:44Z</cp:lastPrinted>
  <dcterms:created xsi:type="dcterms:W3CDTF">2025-12-12T09:23:48Z</dcterms:created>
  <dcterms:modified xsi:type="dcterms:W3CDTF">2026-03-04T05:40:32Z</dcterms:modified>
  <cp:category/>
</cp:coreProperties>
</file>