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32AFD48-4E54-4C79-95F7-055469892E62}" xr6:coauthVersionLast="47" xr6:coauthVersionMax="47" xr10:uidLastSave="{00000000-0000-0000-0000-000000000000}"/>
  <workbookProtection workbookAlgorithmName="SHA-512" workbookHashValue="sn68P63AwCRoGNKNHp5Pd0U/y9k51/e1Sk9BDVJfy6umGbeBQiKk0E4TKMSPu5ou5ZQQ3/J+5JjRMRATJTw0fg==" workbookSaltValue="Gc8GkLcRN9CYlDkpqKyGK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AL8" i="4" s="1"/>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W10" i="4"/>
  <c r="P10" i="4"/>
  <c r="B10" i="4"/>
  <c r="BB8" i="4"/>
  <c r="AT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<sst xmlns="http://schemas.openxmlformats.org/spreadsheetml/2006/main" count="228" uniqueCount="113">
  <si>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</si>
  <si>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</si>
  <si>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</si>
  <si>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</si>
  <si>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</si>
  <si>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</si>
  <si>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</si>
  <si>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</si>
  <si>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</si>
  <si>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</si>
  <si>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</si>
  <si>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</si>
  <si>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</si>
  <si>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</si>
  <si>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</si>
  <si>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</si>
  <si>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</si>
  <si>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</si>
  <si>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</si>
  <si>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</si>
  <si>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</si>
  <si>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</si>
  <si>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</si>
  <si>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</si>
  <si>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</si>
  <si>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</si>
  <si>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</si>
  <si>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</si>
  <si>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</si>
  <si>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</si>
  <si>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</si>
  <si>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</si>
  <si>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</si>
  <si>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</si>
  <si>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</si>
  <si>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</si>
  <si>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</si>
  <si>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</si>
  <si>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</si>
  <si>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</si>
  <si>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</si>
  <si>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</si>
  <si>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</si>
  <si>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</si>
  <si>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</si>
  <si>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</si>
  <si>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</si>
  <si>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</si>
  <si>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</si>
  <si>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</si>
  <si>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</si>
  <si>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</si>
  <si>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</si>
  <si>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</si>
  <si>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</si>
  <si>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</si>
  <si>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</si>
  <si>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</si>
  <si>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</si>
  <si>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</si>
  <si>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</si>
  <si>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</si>
  <si>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</si>
  <si>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</si>
  <si>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</si>
  <si>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</si>
  <si>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</si>
  <si>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</si>
  <si>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</si>
  <si>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</si>
  <si>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</si>
  <si>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</si>
  <si>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</si>
  <si>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</si>
  <si>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</si>
  <si>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</si>
  <si>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</si>
  <si>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</si>
  <si>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</si>
  <si>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</si>
  <si>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</si>
  <si>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</si>
  <si>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</si>
  <si>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</si>
  <si>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</si>
  <si>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</si>
  <si>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</si>
  <si>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</si>
  <si>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</si>
  <si>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</si>
  <si>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</si>
  <si>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</si>
  <si>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</si>
  <si>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</si>
  <si>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</si>
  <si>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</si>
  <si>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</si>
  <si>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</si>
  <si>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</si>
  <si>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</si>
  <si>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</si>
  <si>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</si>
  <si>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</si>
  <si>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</si>
  <si>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</si>
  <si>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</si>
  <si>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</si>
  <si>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</si>
  <si>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</si>
  <si>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</si>
  <si>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「①有形固定資産減価償却率」及び「②管路経年化率」は、類似団体平均値を下回っているものの、上昇傾向にあり、老朽化が進行している。
　「③管路更新率」は、大口径の基幹管路の更新を優先的に実施していることから、類似団体平均値を下回っている。
　管路経年化率は今後も上昇していくことが見込まれることから、有収率の向上の観点からも、現在取り組んでいる、配水用ポリエチレン管の使用の拡大や更新管路のダウンサイジングによる経費節減等により、管路の更新事業を積極的に推進していく必要がある。</t>
    <phoneticPr fontId="4"/>
  </si>
  <si>
    <r>
      <t>１．経営の健全性及び効率性については、</t>
    </r>
    <r>
      <rPr>
        <sz val="11"/>
        <rFont val="ＭＳ ゴシック"/>
        <family val="3"/>
        <charset val="128"/>
      </rPr>
      <t>人口減少に伴う水需要の減少や物価高騰など厳しさを増す経営環境を踏まえながら、経常費用の抑制や広域連携・官民連携、アセットマネジメントの活用により、経営の効率化・投資の合理化を図る必要がある。また、投資財政計画上、収支不足が見込まれる時期に向けた料金改定の検討にも着手しながら持続可能で安定した経営基盤を創る必要がある。</t>
    </r>
    <r>
      <rPr>
        <sz val="11"/>
        <color theme="1"/>
        <rFont val="ＭＳ ゴシック"/>
        <family val="3"/>
        <charset val="128"/>
      </rPr>
      <t xml:space="preserve">
２．老朽化の状況については、高度成長期に拡張を進めてきた施設の更新需要が増大していくため、収支の均衡を確保したうえで、投資計画を着実に実施し、持続可能で強靭な施設基盤を創る必要がある。</t>
    </r>
    <rPh sb="19" eb="23">
      <t>ジンコウゲンショウ</t>
    </rPh>
    <rPh sb="24" eb="25">
      <t>トモナ</t>
    </rPh>
    <rPh sb="33" eb="37">
      <t>ブッカコウトウ</t>
    </rPh>
    <rPh sb="39" eb="40">
      <t>キビ</t>
    </rPh>
    <rPh sb="43" eb="44">
      <t>マ</t>
    </rPh>
    <rPh sb="45" eb="49">
      <t>ケイエイカンキョウ</t>
    </rPh>
    <rPh sb="50" eb="51">
      <t>フ</t>
    </rPh>
    <rPh sb="57" eb="61">
      <t>ケイジョウヒヨウ</t>
    </rPh>
    <rPh sb="62" eb="64">
      <t>ヨクセイ</t>
    </rPh>
    <rPh sb="65" eb="69">
      <t>コウイキレンケイ</t>
    </rPh>
    <rPh sb="70" eb="74">
      <t>カンミンレンケイ</t>
    </rPh>
    <rPh sb="86" eb="88">
      <t>カツヨウ</t>
    </rPh>
    <rPh sb="92" eb="94">
      <t>ケイエイ</t>
    </rPh>
    <rPh sb="95" eb="98">
      <t>コウリツカ</t>
    </rPh>
    <rPh sb="99" eb="101">
      <t>トウシ</t>
    </rPh>
    <rPh sb="102" eb="105">
      <t>ゴウリカ</t>
    </rPh>
    <rPh sb="106" eb="107">
      <t>ハカ</t>
    </rPh>
    <rPh sb="108" eb="110">
      <t>ヒツヨウ</t>
    </rPh>
    <rPh sb="117" eb="124">
      <t>トウシザイセイケイカクジョウ</t>
    </rPh>
    <rPh sb="125" eb="129">
      <t>シュウシフソク</t>
    </rPh>
    <rPh sb="130" eb="132">
      <t>ミコ</t>
    </rPh>
    <rPh sb="135" eb="137">
      <t>ジキ</t>
    </rPh>
    <rPh sb="138" eb="139">
      <t>ム</t>
    </rPh>
    <rPh sb="141" eb="145">
      <t>リョウキンカイテイ</t>
    </rPh>
    <rPh sb="146" eb="148">
      <t>ケントウ</t>
    </rPh>
    <rPh sb="150" eb="152">
      <t>チャクシュ</t>
    </rPh>
    <rPh sb="156" eb="160">
      <t>ジゾクカノウ</t>
    </rPh>
    <rPh sb="161" eb="163">
      <t>アンテイ</t>
    </rPh>
    <rPh sb="165" eb="169">
      <t>ケイエイキバン</t>
    </rPh>
    <rPh sb="170" eb="171">
      <t>ツク</t>
    </rPh>
    <rPh sb="172" eb="174">
      <t>ヒツヨウ</t>
    </rPh>
    <phoneticPr fontId="4"/>
  </si>
  <si>
    <r>
      <t xml:space="preserve">「①経常収支比率」は、100％以上を維持しており、事業運営は健全な状態にある。
　「②累積欠損金比率」は、各年度0％である。
　「③流動比率」は、100％以上を維持しており、支払能力に問題はない。
　「④企業債残高対給水収益比率」は、企業債残高の減に伴い、前年度より低下している。
</t>
    </r>
    <r>
      <rPr>
        <sz val="11"/>
        <rFont val="ＭＳ ゴシック"/>
        <family val="3"/>
        <charset val="128"/>
      </rPr>
      <t>　「⑤料金回収率」は、人件費及び動力費が増加したこと等に伴い、分母となる給水原価が増加し、前年度より減少している。</t>
    </r>
    <r>
      <rPr>
        <sz val="11"/>
        <color theme="1"/>
        <rFont val="ＭＳ ゴシック"/>
        <family val="3"/>
        <charset val="128"/>
      </rPr>
      <t xml:space="preserve">
　</t>
    </r>
    <r>
      <rPr>
        <sz val="11"/>
        <rFont val="ＭＳ ゴシック"/>
        <family val="3"/>
        <charset val="128"/>
      </rPr>
      <t>「⑥給水原価」は、人件費及び動力費の増加により、前年度より増加している。</t>
    </r>
    <r>
      <rPr>
        <sz val="11"/>
        <color rgb="FFFF0000"/>
        <rFont val="ＭＳ ゴシック"/>
        <family val="3"/>
        <charset val="128"/>
      </rPr>
      <t xml:space="preserve">
</t>
    </r>
    <r>
      <rPr>
        <sz val="11"/>
        <color theme="1"/>
        <rFont val="ＭＳ ゴシック"/>
        <family val="3"/>
        <charset val="128"/>
      </rPr>
      <t>　なお、本市は、山に囲まれた特殊な地形であることから、配水池や配水タンクの維持管理費（減価償却費含む。）等に多額の費用を要しているため、給水原価は類似団体平均値を上回っている。
　「⑦施設利用率」は、人口減少等に伴う配水量の減少により前年度より低下している。今後もこの傾向が見込まれるため、施設のダウンサイジングやスペックの適正化等に取り組む必要がある。
　「⑧有収率」は、送・配水管における漏水量が増加したこと等の理由から前年度より減少している。今後は、これまでの対策に加え、予防保全型の管路更新、修繕履歴に基づく管路更新等、漏水防止対策を一層強化していくこととしている。</t>
    </r>
    <rPh sb="154" eb="155">
      <t>ヒ</t>
    </rPh>
    <rPh sb="155" eb="156">
      <t>オヨ</t>
    </rPh>
    <rPh sb="157" eb="160">
      <t>ドウリョクヒ</t>
    </rPh>
    <rPh sb="161" eb="163">
      <t>ゾウカ</t>
    </rPh>
    <rPh sb="167" eb="168">
      <t>トウ</t>
    </rPh>
    <rPh sb="169" eb="170">
      <t>トモナ</t>
    </rPh>
    <rPh sb="172" eb="174">
      <t>ブンボ</t>
    </rPh>
    <rPh sb="177" eb="181">
      <t>キュウスイゲンカ</t>
    </rPh>
    <rPh sb="182" eb="184">
      <t>ゾウカ</t>
    </rPh>
    <rPh sb="186" eb="189">
      <t>ゼンネンド</t>
    </rPh>
    <rPh sb="191" eb="193">
      <t>ゲンショウ</t>
    </rPh>
    <rPh sb="209" eb="212">
      <t>ジンケンヒ</t>
    </rPh>
    <rPh sb="212" eb="213">
      <t>オヨ</t>
    </rPh>
    <rPh sb="214" eb="217">
      <t>ドウリョクヒ</t>
    </rPh>
    <rPh sb="218" eb="220">
      <t>ゾウカ</t>
    </rPh>
    <rPh sb="224" eb="227">
      <t>ゼンネンド</t>
    </rPh>
    <rPh sb="229" eb="231">
      <t>ゾウカ</t>
    </rPh>
    <rPh sb="337" eb="341">
      <t>ジンコウゲンショウ</t>
    </rPh>
    <rPh sb="341" eb="342">
      <t>トウ</t>
    </rPh>
    <rPh sb="343" eb="344">
      <t>トモナ</t>
    </rPh>
    <rPh sb="371" eb="37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</si>
</sst>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0.35</c:v>
                </c:pt>
                <c:pt idx="2">
                  <c:v>0.45</c:v>
                </c:pt>
                <c:pt idx="3">
                  <c:v>0.44</c:v>
                </c:pt>
                <c:pt idx="4">
                  <c:v>0.27</c:v>
                </c:pt>
              </c:numCache>
            </c:numRef>
          </c:val>
          <c:extLst>
            <c:ext xmlns:c16="http://schemas.microsoft.com/office/drawing/2014/chart" uri="{C3380CC4-5D6E-409C-BE32-E72D297353CC}">
              <c16:uniqueId val="{00000000-4E4C-4B3B-8840-B5D3BFB89D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4E4C-4B3B-8840-B5D3BFB89D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67.34</c:v>
                </c:pt>
                <c:pt idx="1">
                  <c:v>65.13</c:v>
                </c:pt>
                <c:pt idx="2">
                  <c:v>64.849999999999994</c:v>
                </c:pt>
                <c:pt idx="3">
                  <c:v>64.69</c:v>
                </c:pt>
                <c:pt idx="4">
                  <c:v>64.63</c:v>
                </c:pt>
              </c:numCache>
            </c:numRef>
          </c:val>
          <c:extLst>
            <c:ext xmlns:c16="http://schemas.microsoft.com/office/drawing/2014/chart" uri="{C3380CC4-5D6E-409C-BE32-E72D297353CC}">
              <c16:uniqueId val="{00000000-1973-461C-B485-051AE265FF3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1973-461C-B485-051AE265FF3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87.99</c:v>
                </c:pt>
                <c:pt idx="1">
                  <c:v>89.3</c:v>
                </c:pt>
                <c:pt idx="2">
                  <c:v>88.28</c:v>
                </c:pt>
                <c:pt idx="3">
                  <c:v>86.97</c:v>
                </c:pt>
                <c:pt idx="4">
                  <c:v>86.7</c:v>
                </c:pt>
              </c:numCache>
            </c:numRef>
          </c:val>
          <c:extLst>
            <c:ext xmlns:c16="http://schemas.microsoft.com/office/drawing/2014/chart" uri="{C3380CC4-5D6E-409C-BE32-E72D297353CC}">
              <c16:uniqueId val="{00000000-7E4C-4832-B7B5-B1596FE29F9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7E4C-4832-B7B5-B1596FE29F9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112.08</c:v>
                </c:pt>
                <c:pt idx="1">
                  <c:v>112.72</c:v>
                </c:pt>
                <c:pt idx="2">
                  <c:v>109.25</c:v>
                </c:pt>
                <c:pt idx="3">
                  <c:v>112.57</c:v>
                </c:pt>
                <c:pt idx="4">
                  <c:v>111.74</c:v>
                </c:pt>
              </c:numCache>
            </c:numRef>
          </c:val>
          <c:extLst>
            <c:ext xmlns:c16="http://schemas.microsoft.com/office/drawing/2014/chart" uri="{C3380CC4-5D6E-409C-BE32-E72D297353CC}">
              <c16:uniqueId val="{00000000-433A-4ACB-9F77-317E79051D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433A-4ACB-9F77-317E79051D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48.95</c:v>
                </c:pt>
                <c:pt idx="1">
                  <c:v>49.45</c:v>
                </c:pt>
                <c:pt idx="2">
                  <c:v>50.77</c:v>
                </c:pt>
                <c:pt idx="3">
                  <c:v>52.13</c:v>
                </c:pt>
                <c:pt idx="4">
                  <c:v>52.91</c:v>
                </c:pt>
              </c:numCache>
            </c:numRef>
          </c:val>
          <c:extLst>
            <c:ext xmlns:c16="http://schemas.microsoft.com/office/drawing/2014/chart" uri="{C3380CC4-5D6E-409C-BE32-E72D297353CC}">
              <c16:uniqueId val="{00000000-1F5B-4704-B2DB-B6918C36BC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1F5B-4704-B2DB-B6918C36BC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19.739999999999998</c:v>
                </c:pt>
                <c:pt idx="1">
                  <c:v>22.01</c:v>
                </c:pt>
                <c:pt idx="2">
                  <c:v>25</c:v>
                </c:pt>
                <c:pt idx="3">
                  <c:v>25.83</c:v>
                </c:pt>
                <c:pt idx="4">
                  <c:v>29.65</c:v>
                </c:pt>
              </c:numCache>
            </c:numRef>
          </c:val>
          <c:extLst>
            <c:ext xmlns:c16="http://schemas.microsoft.com/office/drawing/2014/chart" uri="{C3380CC4-5D6E-409C-BE32-E72D297353CC}">
              <c16:uniqueId val="{00000000-B269-46B2-B7FF-D877BE9C2E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B269-46B2-B7FF-D877BE9C2E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83-4B29-8B18-74B1F99BC2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83-4B29-8B18-74B1F99BC2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605.87</c:v>
                </c:pt>
                <c:pt idx="1">
                  <c:v>547.9</c:v>
                </c:pt>
                <c:pt idx="2">
                  <c:v>463.21</c:v>
                </c:pt>
                <c:pt idx="3">
                  <c:v>438.66</c:v>
                </c:pt>
                <c:pt idx="4">
                  <c:v>509.93</c:v>
                </c:pt>
              </c:numCache>
            </c:numRef>
          </c:val>
          <c:extLst>
            <c:ext xmlns:c16="http://schemas.microsoft.com/office/drawing/2014/chart" uri="{C3380CC4-5D6E-409C-BE32-E72D297353CC}">
              <c16:uniqueId val="{00000000-1F2B-451E-8E1E-696D67804B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1F2B-451E-8E1E-696D67804B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131.32</c:v>
                </c:pt>
                <c:pt idx="1">
                  <c:v>122.31</c:v>
                </c:pt>
                <c:pt idx="2">
                  <c:v>112.39</c:v>
                </c:pt>
                <c:pt idx="3">
                  <c:v>102.71</c:v>
                </c:pt>
                <c:pt idx="4">
                  <c:v>92.67</c:v>
                </c:pt>
              </c:numCache>
            </c:numRef>
          </c:val>
          <c:extLst>
            <c:ext xmlns:c16="http://schemas.microsoft.com/office/drawing/2014/chart" uri="{C3380CC4-5D6E-409C-BE32-E72D297353CC}">
              <c16:uniqueId val="{00000000-C467-4419-A520-8F4ACBC405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C467-4419-A520-8F4ACBC405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107.18</c:v>
                </c:pt>
                <c:pt idx="1">
                  <c:v>107.87</c:v>
                </c:pt>
                <c:pt idx="2">
                  <c:v>104.04</c:v>
                </c:pt>
                <c:pt idx="3">
                  <c:v>107.18</c:v>
                </c:pt>
                <c:pt idx="4">
                  <c:v>104.64</c:v>
                </c:pt>
              </c:numCache>
            </c:numRef>
          </c:val>
          <c:extLst>
            <c:ext xmlns:c16="http://schemas.microsoft.com/office/drawing/2014/chart" uri="{C3380CC4-5D6E-409C-BE32-E72D297353CC}">
              <c16:uniqueId val="{00000000-8C54-4A2C-A134-A332ED9FA5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8C54-4A2C-A134-A332ED9FA5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214.77</c:v>
                </c:pt>
                <c:pt idx="1">
                  <c:v>213.85</c:v>
                </c:pt>
                <c:pt idx="2">
                  <c:v>222.55</c:v>
                </c:pt>
                <c:pt idx="3">
                  <c:v>216.72</c:v>
                </c:pt>
                <c:pt idx="4">
                  <c:v>222.19</c:v>
                </c:pt>
              </c:numCache>
            </c:numRef>
          </c:val>
          <c:extLst>
            <c:ext xmlns:c16="http://schemas.microsoft.com/office/drawing/2014/chart" uri="{C3380CC4-5D6E-409C-BE32-E72D297353CC}">
              <c16:uniqueId val="{00000000-6641-43E1-86D7-0FFDE53716D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6641-43E1-86D7-0FFDE53716D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長崎市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390551</v>
      </c>
      <c r="AM8" s="44"/>
      <c r="AN8" s="44"/>
      <c r="AO8" s="44"/>
      <c r="AP8" s="44"/>
      <c r="AQ8" s="44"/>
      <c r="AR8" s="44"/>
      <c r="AS8" s="44"/>
      <c r="AT8" s="45">
        <f>データ!$S$6</f>
        <v>405.69</v>
      </c>
      <c r="AU8" s="46"/>
      <c r="AV8" s="46"/>
      <c r="AW8" s="46"/>
      <c r="AX8" s="46"/>
      <c r="AY8" s="46"/>
      <c r="AZ8" s="46"/>
      <c r="BA8" s="46"/>
      <c r="BB8" s="47">
        <f>データ!$T$6</f>
        <v>962.68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91.36</v>
      </c>
      <c r="J10" s="46"/>
      <c r="K10" s="46"/>
      <c r="L10" s="46"/>
      <c r="M10" s="46"/>
      <c r="N10" s="46"/>
      <c r="O10" s="80"/>
      <c r="P10" s="47">
        <f>データ!$P$6</f>
        <v>96.38</v>
      </c>
      <c r="Q10" s="47"/>
      <c r="R10" s="47"/>
      <c r="S10" s="47"/>
      <c r="T10" s="47"/>
      <c r="U10" s="47"/>
      <c r="V10" s="47"/>
      <c r="W10" s="44">
        <f>データ!$Q$6</f>
        <v>4515</v>
      </c>
      <c r="X10" s="44"/>
      <c r="Y10" s="44"/>
      <c r="Z10" s="44"/>
      <c r="AA10" s="44"/>
      <c r="AB10" s="44"/>
      <c r="AC10" s="44"/>
      <c r="AD10" s="2"/>
      <c r="AE10" s="2"/>
      <c r="AF10" s="2"/>
      <c r="AG10" s="2"/>
      <c r="AH10" s="2"/>
      <c r="AI10" s="2"/>
      <c r="AJ10" s="2"/>
      <c r="AK10" s="2"/>
      <c r="AL10" s="44">
        <f>データ!$U$6</f>
        <v>374196</v>
      </c>
      <c r="AM10" s="44"/>
      <c r="AN10" s="44"/>
      <c r="AO10" s="44"/>
      <c r="AP10" s="44"/>
      <c r="AQ10" s="44"/>
      <c r="AR10" s="44"/>
      <c r="AS10" s="44"/>
      <c r="AT10" s="45">
        <f>データ!$V$6</f>
        <v>139.76</v>
      </c>
      <c r="AU10" s="46"/>
      <c r="AV10" s="46"/>
      <c r="AW10" s="46"/>
      <c r="AX10" s="46"/>
      <c r="AY10" s="46"/>
      <c r="AZ10" s="46"/>
      <c r="BA10" s="46"/>
      <c r="BB10" s="47">
        <f>データ!$W$6</f>
        <v>2677.42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Sk/UwxoK6hj8AtGYT1qgW3sLR+bO3yIbloh8jzSezL8u3h4qM5bSMouQIAttG8cjvWuueUT/q3Jf8aRR7YVTg==" saltValue="SY3afbLEunBSXrutIz5O1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422011</v>
      </c>
      <c r="D6" s="20">
        <f t="shared" si="3"/>
        <v>46</v>
      </c>
      <c r="E6" s="20">
        <f t="shared" si="3"/>
        <v>1</v>
      </c>
      <c r="F6" s="20">
        <f t="shared" si="3"/>
        <v>0</v>
      </c>
      <c r="G6" s="20">
        <f t="shared" si="3"/>
        <v>1</v>
      </c>
      <c r="H6" s="20" t="str">
        <f t="shared" si="3"/>
        <v>長崎県　長崎市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91.36</v>
      </c>
      <c r="P6" s="21">
        <f t="shared" si="3"/>
        <v>96.38</v>
      </c>
      <c r="Q6" s="21">
        <f t="shared" si="3"/>
        <v>4515</v>
      </c>
      <c r="R6" s="21">
        <f t="shared" si="3"/>
        <v>390551</v>
      </c>
      <c r="S6" s="21">
        <f t="shared" si="3"/>
        <v>405.69</v>
      </c>
      <c r="T6" s="21">
        <f t="shared" si="3"/>
        <v>962.68</v>
      </c>
      <c r="U6" s="21">
        <f t="shared" si="3"/>
        <v>374196</v>
      </c>
      <c r="V6" s="21">
        <f t="shared" si="3"/>
        <v>139.76</v>
      </c>
      <c r="W6" s="21">
        <f t="shared" si="3"/>
        <v>2677.42</v>
      </c>
      <c r="X6" s="22">
        <f>IF(X7="",NA(),X7)</f>
        <v>112.08</v>
      </c>
      <c r="Y6" s="22">
        <f t="shared" ref="Y6:AG6" si="4">IF(Y7="",NA(),Y7)</f>
        <v>112.72</v>
      </c>
      <c r="Z6" s="22">
        <f t="shared" si="4"/>
        <v>109.25</v>
      </c>
      <c r="AA6" s="22">
        <f t="shared" si="4"/>
        <v>112.57</v>
      </c>
      <c r="AB6" s="22">
        <f t="shared" si="4"/>
        <v>111.74</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605.87</v>
      </c>
      <c r="AU6" s="22">
        <f t="shared" ref="AU6:BC6" si="6">IF(AU7="",NA(),AU7)</f>
        <v>547.9</v>
      </c>
      <c r="AV6" s="22">
        <f t="shared" si="6"/>
        <v>463.21</v>
      </c>
      <c r="AW6" s="22">
        <f t="shared" si="6"/>
        <v>438.66</v>
      </c>
      <c r="AX6" s="22">
        <f t="shared" si="6"/>
        <v>509.93</v>
      </c>
      <c r="AY6" s="22">
        <f t="shared" si="6"/>
        <v>239.45</v>
      </c>
      <c r="AZ6" s="22">
        <f t="shared" si="6"/>
        <v>246.01</v>
      </c>
      <c r="BA6" s="22">
        <f t="shared" si="6"/>
        <v>228.89</v>
      </c>
      <c r="BB6" s="22">
        <f t="shared" si="6"/>
        <v>232.66</v>
      </c>
      <c r="BC6" s="22">
        <f t="shared" si="6"/>
        <v>217.12</v>
      </c>
      <c r="BD6" s="21" t="str">
        <f>IF(BD7="","",IF(BD7="-","【-】","【"&amp;SUBSTITUTE(TEXT(BD7,"#,##0.00"),"-","△")&amp;"】"))</f>
        <v>【239.69】</v>
      </c>
      <c r="BE6" s="22">
        <f>IF(BE7="",NA(),BE7)</f>
        <v>131.32</v>
      </c>
      <c r="BF6" s="22">
        <f t="shared" ref="BF6:BN6" si="7">IF(BF7="",NA(),BF7)</f>
        <v>122.31</v>
      </c>
      <c r="BG6" s="22">
        <f t="shared" si="7"/>
        <v>112.39</v>
      </c>
      <c r="BH6" s="22">
        <f t="shared" si="7"/>
        <v>102.71</v>
      </c>
      <c r="BI6" s="22">
        <f t="shared" si="7"/>
        <v>92.67</v>
      </c>
      <c r="BJ6" s="22">
        <f t="shared" si="7"/>
        <v>259.56</v>
      </c>
      <c r="BK6" s="22">
        <f t="shared" si="7"/>
        <v>248.92</v>
      </c>
      <c r="BL6" s="22">
        <f t="shared" si="7"/>
        <v>251.26</v>
      </c>
      <c r="BM6" s="22">
        <f t="shared" si="7"/>
        <v>255.84</v>
      </c>
      <c r="BN6" s="22">
        <f t="shared" si="7"/>
        <v>253.22</v>
      </c>
      <c r="BO6" s="21" t="str">
        <f>IF(BO7="","",IF(BO7="-","【-】","【"&amp;SUBSTITUTE(TEXT(BO7,"#,##0.00"),"-","△")&amp;"】"))</f>
        <v>【264.86】</v>
      </c>
      <c r="BP6" s="22">
        <f>IF(BP7="",NA(),BP7)</f>
        <v>107.18</v>
      </c>
      <c r="BQ6" s="22">
        <f t="shared" ref="BQ6:BY6" si="8">IF(BQ7="",NA(),BQ7)</f>
        <v>107.87</v>
      </c>
      <c r="BR6" s="22">
        <f t="shared" si="8"/>
        <v>104.04</v>
      </c>
      <c r="BS6" s="22">
        <f t="shared" si="8"/>
        <v>107.18</v>
      </c>
      <c r="BT6" s="22">
        <f t="shared" si="8"/>
        <v>104.64</v>
      </c>
      <c r="BU6" s="22">
        <f t="shared" si="8"/>
        <v>105.07</v>
      </c>
      <c r="BV6" s="22">
        <f t="shared" si="8"/>
        <v>107.54</v>
      </c>
      <c r="BW6" s="22">
        <f t="shared" si="8"/>
        <v>101.93</v>
      </c>
      <c r="BX6" s="22">
        <f t="shared" si="8"/>
        <v>102.36</v>
      </c>
      <c r="BY6" s="22">
        <f t="shared" si="8"/>
        <v>101.56</v>
      </c>
      <c r="BZ6" s="21" t="str">
        <f>IF(BZ7="","",IF(BZ7="-","【-】","【"&amp;SUBSTITUTE(TEXT(BZ7,"#,##0.00"),"-","△")&amp;"】"))</f>
        <v>【97.59】</v>
      </c>
      <c r="CA6" s="22">
        <f>IF(CA7="",NA(),CA7)</f>
        <v>214.77</v>
      </c>
      <c r="CB6" s="22">
        <f t="shared" ref="CB6:CJ6" si="9">IF(CB7="",NA(),CB7)</f>
        <v>213.85</v>
      </c>
      <c r="CC6" s="22">
        <f t="shared" si="9"/>
        <v>222.55</v>
      </c>
      <c r="CD6" s="22">
        <f t="shared" si="9"/>
        <v>216.72</v>
      </c>
      <c r="CE6" s="22">
        <f t="shared" si="9"/>
        <v>222.19</v>
      </c>
      <c r="CF6" s="22">
        <f t="shared" si="9"/>
        <v>153.71</v>
      </c>
      <c r="CG6" s="22">
        <f t="shared" si="9"/>
        <v>155.9</v>
      </c>
      <c r="CH6" s="22">
        <f t="shared" si="9"/>
        <v>162.47</v>
      </c>
      <c r="CI6" s="22">
        <f t="shared" si="9"/>
        <v>165.52</v>
      </c>
      <c r="CJ6" s="22">
        <f t="shared" si="9"/>
        <v>169.99</v>
      </c>
      <c r="CK6" s="21" t="str">
        <f>IF(CK7="","",IF(CK7="-","【-】","【"&amp;SUBSTITUTE(TEXT(CK7,"#,##0.00"),"-","△")&amp;"】"))</f>
        <v>【181.66】</v>
      </c>
      <c r="CL6" s="22">
        <f>IF(CL7="",NA(),CL7)</f>
        <v>67.34</v>
      </c>
      <c r="CM6" s="22">
        <f t="shared" ref="CM6:CU6" si="10">IF(CM7="",NA(),CM7)</f>
        <v>65.13</v>
      </c>
      <c r="CN6" s="22">
        <f t="shared" si="10"/>
        <v>64.849999999999994</v>
      </c>
      <c r="CO6" s="22">
        <f t="shared" si="10"/>
        <v>64.69</v>
      </c>
      <c r="CP6" s="22">
        <f t="shared" si="10"/>
        <v>64.63</v>
      </c>
      <c r="CQ6" s="22">
        <f t="shared" si="10"/>
        <v>64.41</v>
      </c>
      <c r="CR6" s="22">
        <f t="shared" si="10"/>
        <v>64.11</v>
      </c>
      <c r="CS6" s="22">
        <f t="shared" si="10"/>
        <v>63.81</v>
      </c>
      <c r="CT6" s="22">
        <f t="shared" si="10"/>
        <v>63.58</v>
      </c>
      <c r="CU6" s="22">
        <f t="shared" si="10"/>
        <v>64.13</v>
      </c>
      <c r="CV6" s="21" t="str">
        <f>IF(CV7="","",IF(CV7="-","【-】","【"&amp;SUBSTITUTE(TEXT(CV7,"#,##0.00"),"-","△")&amp;"】"))</f>
        <v>【60.21】</v>
      </c>
      <c r="CW6" s="22">
        <f>IF(CW7="",NA(),CW7)</f>
        <v>87.99</v>
      </c>
      <c r="CX6" s="22">
        <f t="shared" ref="CX6:DF6" si="11">IF(CX7="",NA(),CX7)</f>
        <v>89.3</v>
      </c>
      <c r="CY6" s="22">
        <f t="shared" si="11"/>
        <v>88.28</v>
      </c>
      <c r="CZ6" s="22">
        <f t="shared" si="11"/>
        <v>86.97</v>
      </c>
      <c r="DA6" s="22">
        <f t="shared" si="11"/>
        <v>86.7</v>
      </c>
      <c r="DB6" s="22">
        <f t="shared" si="11"/>
        <v>91.64</v>
      </c>
      <c r="DC6" s="22">
        <f t="shared" si="11"/>
        <v>92.09</v>
      </c>
      <c r="DD6" s="22">
        <f t="shared" si="11"/>
        <v>91.76</v>
      </c>
      <c r="DE6" s="22">
        <f t="shared" si="11"/>
        <v>91.22</v>
      </c>
      <c r="DF6" s="22">
        <f t="shared" si="11"/>
        <v>90.98</v>
      </c>
      <c r="DG6" s="21" t="str">
        <f>IF(DG7="","",IF(DG7="-","【-】","【"&amp;SUBSTITUTE(TEXT(DG7,"#,##0.00"),"-","△")&amp;"】"))</f>
        <v>【89.21】</v>
      </c>
      <c r="DH6" s="22">
        <f>IF(DH7="",NA(),DH7)</f>
        <v>48.95</v>
      </c>
      <c r="DI6" s="22">
        <f t="shared" ref="DI6:DQ6" si="12">IF(DI7="",NA(),DI7)</f>
        <v>49.45</v>
      </c>
      <c r="DJ6" s="22">
        <f t="shared" si="12"/>
        <v>50.77</v>
      </c>
      <c r="DK6" s="22">
        <f t="shared" si="12"/>
        <v>52.13</v>
      </c>
      <c r="DL6" s="22">
        <f t="shared" si="12"/>
        <v>52.91</v>
      </c>
      <c r="DM6" s="22">
        <f t="shared" si="12"/>
        <v>51.62</v>
      </c>
      <c r="DN6" s="22">
        <f t="shared" si="12"/>
        <v>52.16</v>
      </c>
      <c r="DO6" s="22">
        <f t="shared" si="12"/>
        <v>52.59</v>
      </c>
      <c r="DP6" s="22">
        <f t="shared" si="12"/>
        <v>52.74</v>
      </c>
      <c r="DQ6" s="22">
        <f t="shared" si="12"/>
        <v>53.15</v>
      </c>
      <c r="DR6" s="21" t="str">
        <f>IF(DR7="","",IF(DR7="-","【-】","【"&amp;SUBSTITUTE(TEXT(DR7,"#,##0.00"),"-","△")&amp;"】"))</f>
        <v>【52.41】</v>
      </c>
      <c r="DS6" s="22">
        <f>IF(DS7="",NA(),DS7)</f>
        <v>19.739999999999998</v>
      </c>
      <c r="DT6" s="22">
        <f t="shared" ref="DT6:EB6" si="13">IF(DT7="",NA(),DT7)</f>
        <v>22.01</v>
      </c>
      <c r="DU6" s="22">
        <f t="shared" si="13"/>
        <v>25</v>
      </c>
      <c r="DV6" s="22">
        <f t="shared" si="13"/>
        <v>25.83</v>
      </c>
      <c r="DW6" s="22">
        <f t="shared" si="13"/>
        <v>29.65</v>
      </c>
      <c r="DX6" s="22">
        <f t="shared" si="13"/>
        <v>23.68</v>
      </c>
      <c r="DY6" s="22">
        <f t="shared" si="13"/>
        <v>25.76</v>
      </c>
      <c r="DZ6" s="22">
        <f t="shared" si="13"/>
        <v>27.51</v>
      </c>
      <c r="EA6" s="22">
        <f t="shared" si="13"/>
        <v>28.57</v>
      </c>
      <c r="EB6" s="22">
        <f t="shared" si="13"/>
        <v>29.7</v>
      </c>
      <c r="EC6" s="21" t="str">
        <f>IF(EC7="","",IF(EC7="-","【-】","【"&amp;SUBSTITUTE(TEXT(EC7,"#,##0.00"),"-","△")&amp;"】"))</f>
        <v>【26.78】</v>
      </c>
      <c r="ED6" s="22">
        <f>IF(ED7="",NA(),ED7)</f>
        <v>0.41</v>
      </c>
      <c r="EE6" s="22">
        <f t="shared" ref="EE6:EM6" si="14">IF(EE7="",NA(),EE7)</f>
        <v>0.35</v>
      </c>
      <c r="EF6" s="22">
        <f t="shared" si="14"/>
        <v>0.45</v>
      </c>
      <c r="EG6" s="22">
        <f t="shared" si="14"/>
        <v>0.44</v>
      </c>
      <c r="EH6" s="22">
        <f t="shared" si="14"/>
        <v>0.27</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422011</v>
      </c>
      <c r="D7" s="24">
        <v>46</v>
      </c>
      <c r="E7" s="24">
        <v>1</v>
      </c>
      <c r="F7" s="24">
        <v>0</v>
      </c>
      <c r="G7" s="24">
        <v>1</v>
      </c>
      <c r="H7" s="24" t="s">
        <v>93</v>
      </c>
      <c r="I7" s="24" t="s">
        <v>94</v>
      </c>
      <c r="J7" s="24" t="s">
        <v>95</v>
      </c>
      <c r="K7" s="24" t="s">
        <v>96</v>
      </c>
      <c r="L7" s="24" t="s">
        <v>97</v>
      </c>
      <c r="M7" s="24" t="s">
        <v>98</v>
      </c>
      <c r="N7" s="25" t="s">
        <v>99</v>
      </c>
      <c r="O7" s="25">
        <v>91.36</v>
      </c>
      <c r="P7" s="25">
        <v>96.38</v>
      </c>
      <c r="Q7" s="25">
        <v>4515</v>
      </c>
      <c r="R7" s="25">
        <v>390551</v>
      </c>
      <c r="S7" s="25">
        <v>405.69</v>
      </c>
      <c r="T7" s="25">
        <v>962.68</v>
      </c>
      <c r="U7" s="25">
        <v>374196</v>
      </c>
      <c r="V7" s="25">
        <v>139.76</v>
      </c>
      <c r="W7" s="25">
        <v>2677.42</v>
      </c>
      <c r="X7" s="25">
        <v>112.08</v>
      </c>
      <c r="Y7" s="25">
        <v>112.72</v>
      </c>
      <c r="Z7" s="25">
        <v>109.25</v>
      </c>
      <c r="AA7" s="25">
        <v>112.57</v>
      </c>
      <c r="AB7" s="25">
        <v>111.74</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605.87</v>
      </c>
      <c r="AU7" s="25">
        <v>547.9</v>
      </c>
      <c r="AV7" s="25">
        <v>463.21</v>
      </c>
      <c r="AW7" s="25">
        <v>438.66</v>
      </c>
      <c r="AX7" s="25">
        <v>509.93</v>
      </c>
      <c r="AY7" s="25">
        <v>239.45</v>
      </c>
      <c r="AZ7" s="25">
        <v>246.01</v>
      </c>
      <c r="BA7" s="25">
        <v>228.89</v>
      </c>
      <c r="BB7" s="25">
        <v>232.66</v>
      </c>
      <c r="BC7" s="25">
        <v>217.12</v>
      </c>
      <c r="BD7" s="25">
        <v>239.69</v>
      </c>
      <c r="BE7" s="25">
        <v>131.32</v>
      </c>
      <c r="BF7" s="25">
        <v>122.31</v>
      </c>
      <c r="BG7" s="25">
        <v>112.39</v>
      </c>
      <c r="BH7" s="25">
        <v>102.71</v>
      </c>
      <c r="BI7" s="25">
        <v>92.67</v>
      </c>
      <c r="BJ7" s="25">
        <v>259.56</v>
      </c>
      <c r="BK7" s="25">
        <v>248.92</v>
      </c>
      <c r="BL7" s="25">
        <v>251.26</v>
      </c>
      <c r="BM7" s="25">
        <v>255.84</v>
      </c>
      <c r="BN7" s="25">
        <v>253.22</v>
      </c>
      <c r="BO7" s="25">
        <v>264.86</v>
      </c>
      <c r="BP7" s="25">
        <v>107.18</v>
      </c>
      <c r="BQ7" s="25">
        <v>107.87</v>
      </c>
      <c r="BR7" s="25">
        <v>104.04</v>
      </c>
      <c r="BS7" s="25">
        <v>107.18</v>
      </c>
      <c r="BT7" s="25">
        <v>104.64</v>
      </c>
      <c r="BU7" s="25">
        <v>105.07</v>
      </c>
      <c r="BV7" s="25">
        <v>107.54</v>
      </c>
      <c r="BW7" s="25">
        <v>101.93</v>
      </c>
      <c r="BX7" s="25">
        <v>102.36</v>
      </c>
      <c r="BY7" s="25">
        <v>101.56</v>
      </c>
      <c r="BZ7" s="25">
        <v>97.59</v>
      </c>
      <c r="CA7" s="25">
        <v>214.77</v>
      </c>
      <c r="CB7" s="25">
        <v>213.85</v>
      </c>
      <c r="CC7" s="25">
        <v>222.55</v>
      </c>
      <c r="CD7" s="25">
        <v>216.72</v>
      </c>
      <c r="CE7" s="25">
        <v>222.19</v>
      </c>
      <c r="CF7" s="25">
        <v>153.71</v>
      </c>
      <c r="CG7" s="25">
        <v>155.9</v>
      </c>
      <c r="CH7" s="25">
        <v>162.47</v>
      </c>
      <c r="CI7" s="25">
        <v>165.52</v>
      </c>
      <c r="CJ7" s="25">
        <v>169.99</v>
      </c>
      <c r="CK7" s="25">
        <v>181.66</v>
      </c>
      <c r="CL7" s="25">
        <v>67.34</v>
      </c>
      <c r="CM7" s="25">
        <v>65.13</v>
      </c>
      <c r="CN7" s="25">
        <v>64.849999999999994</v>
      </c>
      <c r="CO7" s="25">
        <v>64.69</v>
      </c>
      <c r="CP7" s="25">
        <v>64.63</v>
      </c>
      <c r="CQ7" s="25">
        <v>64.41</v>
      </c>
      <c r="CR7" s="25">
        <v>64.11</v>
      </c>
      <c r="CS7" s="25">
        <v>63.81</v>
      </c>
      <c r="CT7" s="25">
        <v>63.58</v>
      </c>
      <c r="CU7" s="25">
        <v>64.13</v>
      </c>
      <c r="CV7" s="25">
        <v>60.21</v>
      </c>
      <c r="CW7" s="25">
        <v>87.99</v>
      </c>
      <c r="CX7" s="25">
        <v>89.3</v>
      </c>
      <c r="CY7" s="25">
        <v>88.28</v>
      </c>
      <c r="CZ7" s="25">
        <v>86.97</v>
      </c>
      <c r="DA7" s="25">
        <v>86.7</v>
      </c>
      <c r="DB7" s="25">
        <v>91.64</v>
      </c>
      <c r="DC7" s="25">
        <v>92.09</v>
      </c>
      <c r="DD7" s="25">
        <v>91.76</v>
      </c>
      <c r="DE7" s="25">
        <v>91.22</v>
      </c>
      <c r="DF7" s="25">
        <v>90.98</v>
      </c>
      <c r="DG7" s="25">
        <v>89.21</v>
      </c>
      <c r="DH7" s="25">
        <v>48.95</v>
      </c>
      <c r="DI7" s="25">
        <v>49.45</v>
      </c>
      <c r="DJ7" s="25">
        <v>50.77</v>
      </c>
      <c r="DK7" s="25">
        <v>52.13</v>
      </c>
      <c r="DL7" s="25">
        <v>52.91</v>
      </c>
      <c r="DM7" s="25">
        <v>51.62</v>
      </c>
      <c r="DN7" s="25">
        <v>52.16</v>
      </c>
      <c r="DO7" s="25">
        <v>52.59</v>
      </c>
      <c r="DP7" s="25">
        <v>52.74</v>
      </c>
      <c r="DQ7" s="25">
        <v>53.15</v>
      </c>
      <c r="DR7" s="25">
        <v>52.41</v>
      </c>
      <c r="DS7" s="25">
        <v>19.739999999999998</v>
      </c>
      <c r="DT7" s="25">
        <v>22.01</v>
      </c>
      <c r="DU7" s="25">
        <v>25</v>
      </c>
      <c r="DV7" s="25">
        <v>25.83</v>
      </c>
      <c r="DW7" s="25">
        <v>29.65</v>
      </c>
      <c r="DX7" s="25">
        <v>23.68</v>
      </c>
      <c r="DY7" s="25">
        <v>25.76</v>
      </c>
      <c r="DZ7" s="25">
        <v>27.51</v>
      </c>
      <c r="EA7" s="25">
        <v>28.57</v>
      </c>
      <c r="EB7" s="25">
        <v>29.7</v>
      </c>
      <c r="EC7" s="25">
        <v>26.78</v>
      </c>
      <c r="ED7" s="25">
        <v>0.41</v>
      </c>
      <c r="EE7" s="25">
        <v>0.35</v>
      </c>
      <c r="EF7" s="25">
        <v>0.45</v>
      </c>
      <c r="EG7" s="25">
        <v>0.44</v>
      </c>
      <c r="EH7" s="25">
        <v>0.27</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2026-01-27T01:48:21Z</cp:lastPrinted>
  <dcterms:created xsi:type="dcterms:W3CDTF">2025-12-12T09:23:47Z</dcterms:created>
  <dcterms:modified xsi:type="dcterms:W3CDTF">2026-03-04T05:40:32Z</dcterms:modified>
  <cp:category/>
</cp:coreProperties>
</file>