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D7F5E037-4A60-4737-9AC3-29C484BB554F}" xr6:coauthVersionLast="47" xr6:coauthVersionMax="47" xr10:uidLastSave="{00000000-0000-0000-0000-000000000000}"/>
  <bookViews>
    <workbookView xWindow="-120" yWindow="-120" windowWidth="24240" windowHeight="1314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<sst xmlns="http://schemas.openxmlformats.org/spreadsheetml/2006/main" count="241" uniqueCount="168">
  <si>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</si>
  <si>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</si>
  <si>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</si>
  <si>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</si>
  <si>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</si>
  <si>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</si>
  <si>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</si>
  <si>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</si>
  <si>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</si>
  <si>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</si>
  <si>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</si>
  <si>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</si>
  <si>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</si>
  <si>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</si>
  <si>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</si>
  <si>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</si>
  <si>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</si>
  <si>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</si>
  <si>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</si>
  <si>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</si>
  <si>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</si>
  <si>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</si>
  <si>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</si>
  <si>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</si>
  <si>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</si>
  <si>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</si>
  <si>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</si>
  <si>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</si>
  <si>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</si>
  <si>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</si>
  <si>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</si>
  <si>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</si>
  <si>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</si>
  <si>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</si>
  <si>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</si>
  <si>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</si>
  <si>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</si>
  <si>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</si>
  <si>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</si>
  <si>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</si>
  <si>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</si>
  <si>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</si>
  <si>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</si>
  <si>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</si>
  <si>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</si>
  <si>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</si>
  <si>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</si>
  <si>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</si>
  <si>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</si>
  <si>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</si>
  <si>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</si>
  <si>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</si>
  <si>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</si>
  <si>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</si>
  <si>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</si>
  <si>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</si>
  <si>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</si>
  <si>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</si>
  <si>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</si>
  <si>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</si>
  <si>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</si>
  <si>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</si>
  <si>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</si>
  <si>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</si>
  <si>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</si>
  <si>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</si>
  <si>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</si>
  <si>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</si>
  <si>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</si>
  <si>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</si>
  <si>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</si>
  <si>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</si>
  <si>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</si>
  <si>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</si>
  <si>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</si>
  <si>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</si>
  <si>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</si>
  <si>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</si>
  <si>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</si>
  <si>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</si>
  <si>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</si>
  <si>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</si>
  <si>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</si>
  <si>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</si>
  <si>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</si>
  <si>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</si>
  <si>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</si>
  <si>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</si>
  <si>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</si>
  <si>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</si>
  <si>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</si>
  <si>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</si>
  <si>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</si>
  <si>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</si>
  <si>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</si>
  <si>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</si>
  <si>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</si>
  <si>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</si>
  <si>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</si>
  <si>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</si>
  <si>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</si>
  <si>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</si>
  <si>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</si>
  <si>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</si>
  <si>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</si>
  <si>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</si>
  <si>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</si>
  <si>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</si>
  <si>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</si>
  <si>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</si>
  <si>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</si>
  <si>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</si>
  <si>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</si>
  <si>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</si>
  <si>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</si>
  <si>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</si>
  <si>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</si>
  <si>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</si>
  <si>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</si>
  <si>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</si>
  <si>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</si>
  <si>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</si>
  <si>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</si>
  <si>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</si>
  <si>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</si>
  <si>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</si>
  <si>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</si>
  <si>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</si>
  <si>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</si>
  <si>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</si>
  <si>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</si>
  <si>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</si>
  <si>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</si>
  <si>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</si>
  <si>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</si>
  <si>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</si>
  <si>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</si>
  <si>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</si>
  <si>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</si>
  <si>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</si>
  <si>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</si>
  <si>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</si>
  <si>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</si>
  <si>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</si>
  <si>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</si>
  <si>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</si>
  <si>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</si>
  <si>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</si>
  <si>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</si>
  <si>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</si>
  <si>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</si>
  <si>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</si>
  <si>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</si>
  <si>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</si>
  <si>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</si>
  <si>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</si>
  <si>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</si>
  <si>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</si>
  <si>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</si>
  <si>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</si>
  <si>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</si>
  <si>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</si>
  <si>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</si>
  <si>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</si>
  <si>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</si>
  <si>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</si>
  <si>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</si>
  <si>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給付金の支給を受けた日から令和９年３月31日までの間に、同一の構想区域に開設する医療機関において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</si>
</sst>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tabSelected="1" view="pageBreakPreview" topLeftCell="A50" zoomScaleNormal="100" zoomScaleSheetLayoutView="100" workbookViewId="0">
      <selection activeCell="A93" sqref="A93"/>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266" t="s">
        <v>117</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198"/>
      <c r="BX2" s="198"/>
      <c r="BY2" s="198"/>
    </row>
    <row r="3" spans="1:77" ht="6.75" customHeight="1">
      <c r="A3" s="265"/>
      <c r="B3" s="265"/>
      <c r="C3" s="265"/>
      <c r="D3" s="265"/>
      <c r="E3" s="265"/>
      <c r="F3" s="265"/>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198"/>
      <c r="BX3" s="198"/>
      <c r="BY3" s="198"/>
    </row>
    <row r="4" spans="1:77" ht="6.75" customHeight="1">
      <c r="A4" s="192"/>
      <c r="B4" s="192"/>
      <c r="C4" s="192"/>
      <c r="D4" s="192"/>
      <c r="E4" s="192"/>
      <c r="F4" s="192"/>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198"/>
      <c r="BX4" s="198"/>
      <c r="BY4" s="198"/>
    </row>
    <row r="5" spans="1:77" ht="6.75" customHeight="1">
      <c r="A5" s="192"/>
      <c r="B5" s="192"/>
      <c r="C5" s="192"/>
      <c r="D5" s="192"/>
      <c r="E5" s="192"/>
      <c r="F5" s="192"/>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439" t="s">
        <v>99</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row>
    <row r="10" spans="1:77" ht="6.75" customHeight="1">
      <c r="A10" s="202"/>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7" ht="6.75" customHeight="1">
      <c r="A11" s="200"/>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7" ht="6.75" customHeight="1">
      <c r="A12" s="200"/>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7" ht="6.75" customHeight="1">
      <c r="A13" s="202"/>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7" ht="6.75" customHeight="1">
      <c r="A14" s="200"/>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297" t="s">
        <v>2</v>
      </c>
      <c r="B16" s="297"/>
      <c r="C16" s="297"/>
      <c r="D16" s="297"/>
      <c r="E16" s="297"/>
      <c r="F16" s="297"/>
      <c r="G16" s="297"/>
      <c r="H16" s="297"/>
      <c r="I16" s="297"/>
      <c r="J16" s="297"/>
      <c r="K16" s="297"/>
      <c r="L16" s="297"/>
      <c r="M16" s="297"/>
      <c r="N16" s="297"/>
      <c r="O16" s="297"/>
      <c r="P16" s="297"/>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466" t="s">
        <v>0</v>
      </c>
      <c r="AO16" s="467"/>
      <c r="AP16" s="467"/>
      <c r="AQ16" s="467"/>
      <c r="AR16" s="467"/>
      <c r="AS16" s="467"/>
      <c r="AT16" s="467"/>
      <c r="AU16" s="467"/>
      <c r="AV16" s="467"/>
      <c r="AW16" s="467"/>
      <c r="AX16" s="467"/>
      <c r="AY16" s="468"/>
      <c r="AZ16" s="444"/>
      <c r="BA16" s="303"/>
      <c r="BB16" s="303"/>
      <c r="BC16" s="303"/>
      <c r="BD16" s="303"/>
      <c r="BE16" s="303"/>
      <c r="BF16" s="303"/>
      <c r="BG16" s="303"/>
      <c r="BH16" s="441" t="s">
        <v>13</v>
      </c>
      <c r="BI16" s="441"/>
      <c r="BJ16" s="440"/>
      <c r="BK16" s="440"/>
      <c r="BL16" s="440"/>
      <c r="BM16" s="440"/>
      <c r="BN16" s="440"/>
      <c r="BO16" s="440"/>
      <c r="BP16" s="306" t="s">
        <v>12</v>
      </c>
      <c r="BQ16" s="306"/>
      <c r="BR16" s="303"/>
      <c r="BS16" s="303"/>
      <c r="BT16" s="303"/>
      <c r="BU16" s="303"/>
      <c r="BV16" s="303"/>
      <c r="BW16" s="303"/>
      <c r="BX16" s="306" t="s">
        <v>11</v>
      </c>
      <c r="BY16" s="383"/>
    </row>
    <row r="17" spans="1:78" ht="6.75" customHeight="1">
      <c r="A17" s="297"/>
      <c r="B17" s="297"/>
      <c r="C17" s="297"/>
      <c r="D17" s="297"/>
      <c r="E17" s="297"/>
      <c r="F17" s="297"/>
      <c r="G17" s="297"/>
      <c r="H17" s="297"/>
      <c r="I17" s="297"/>
      <c r="J17" s="297"/>
      <c r="K17" s="297"/>
      <c r="L17" s="297"/>
      <c r="M17" s="297"/>
      <c r="N17" s="297"/>
      <c r="O17" s="297"/>
      <c r="P17" s="297"/>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469"/>
      <c r="AO17" s="470"/>
      <c r="AP17" s="470"/>
      <c r="AQ17" s="470"/>
      <c r="AR17" s="470"/>
      <c r="AS17" s="470"/>
      <c r="AT17" s="470"/>
      <c r="AU17" s="470"/>
      <c r="AV17" s="470"/>
      <c r="AW17" s="470"/>
      <c r="AX17" s="470"/>
      <c r="AY17" s="471"/>
      <c r="AZ17" s="323"/>
      <c r="BA17" s="304"/>
      <c r="BB17" s="304"/>
      <c r="BC17" s="304"/>
      <c r="BD17" s="304"/>
      <c r="BE17" s="304"/>
      <c r="BF17" s="304"/>
      <c r="BG17" s="304"/>
      <c r="BH17" s="442"/>
      <c r="BI17" s="442"/>
      <c r="BJ17" s="317"/>
      <c r="BK17" s="317"/>
      <c r="BL17" s="317"/>
      <c r="BM17" s="317"/>
      <c r="BN17" s="317"/>
      <c r="BO17" s="317"/>
      <c r="BP17" s="307"/>
      <c r="BQ17" s="307"/>
      <c r="BR17" s="304"/>
      <c r="BS17" s="304"/>
      <c r="BT17" s="304"/>
      <c r="BU17" s="304"/>
      <c r="BV17" s="304"/>
      <c r="BW17" s="304"/>
      <c r="BX17" s="307"/>
      <c r="BY17" s="384"/>
    </row>
    <row r="18" spans="1:78" ht="6.75" customHeight="1">
      <c r="A18" s="298"/>
      <c r="B18" s="298"/>
      <c r="C18" s="298"/>
      <c r="D18" s="298"/>
      <c r="E18" s="298"/>
      <c r="F18" s="298"/>
      <c r="G18" s="298"/>
      <c r="H18" s="298"/>
      <c r="I18" s="298"/>
      <c r="J18" s="298"/>
      <c r="K18" s="298"/>
      <c r="L18" s="298"/>
      <c r="M18" s="298"/>
      <c r="N18" s="298"/>
      <c r="O18" s="298"/>
      <c r="P18" s="298"/>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472"/>
      <c r="AO18" s="473"/>
      <c r="AP18" s="473"/>
      <c r="AQ18" s="473"/>
      <c r="AR18" s="473"/>
      <c r="AS18" s="473"/>
      <c r="AT18" s="473"/>
      <c r="AU18" s="473"/>
      <c r="AV18" s="473"/>
      <c r="AW18" s="473"/>
      <c r="AX18" s="473"/>
      <c r="AY18" s="474"/>
      <c r="AZ18" s="324"/>
      <c r="BA18" s="305"/>
      <c r="BB18" s="305"/>
      <c r="BC18" s="305"/>
      <c r="BD18" s="305"/>
      <c r="BE18" s="305"/>
      <c r="BF18" s="305"/>
      <c r="BG18" s="305"/>
      <c r="BH18" s="443"/>
      <c r="BI18" s="443"/>
      <c r="BJ18" s="359"/>
      <c r="BK18" s="359"/>
      <c r="BL18" s="359"/>
      <c r="BM18" s="359"/>
      <c r="BN18" s="359"/>
      <c r="BO18" s="359"/>
      <c r="BP18" s="308"/>
      <c r="BQ18" s="308"/>
      <c r="BR18" s="305"/>
      <c r="BS18" s="305"/>
      <c r="BT18" s="305"/>
      <c r="BU18" s="305"/>
      <c r="BV18" s="305"/>
      <c r="BW18" s="305"/>
      <c r="BX18" s="308"/>
      <c r="BY18" s="385"/>
    </row>
    <row r="19" spans="1:78" ht="9.9499999999999993" customHeight="1">
      <c r="A19" s="309" t="s">
        <v>3</v>
      </c>
      <c r="B19" s="310"/>
      <c r="C19" s="310"/>
      <c r="D19" s="310"/>
      <c r="E19" s="310"/>
      <c r="F19" s="310"/>
      <c r="G19" s="310"/>
      <c r="H19" s="310"/>
      <c r="I19" s="310"/>
      <c r="J19" s="310"/>
      <c r="K19" s="310"/>
      <c r="L19" s="310"/>
      <c r="M19" s="311"/>
      <c r="N19" s="451"/>
      <c r="O19" s="440"/>
      <c r="P19" s="440"/>
      <c r="Q19" s="356"/>
      <c r="R19" s="440"/>
      <c r="S19" s="440"/>
      <c r="T19" s="440"/>
      <c r="U19" s="440"/>
      <c r="V19" s="440"/>
      <c r="W19" s="440"/>
      <c r="X19" s="440"/>
      <c r="Y19" s="440"/>
      <c r="Z19" s="440"/>
      <c r="AA19" s="440"/>
      <c r="AB19" s="440"/>
      <c r="AC19" s="440"/>
      <c r="AD19" s="440"/>
      <c r="AE19" s="440"/>
      <c r="AF19" s="440"/>
      <c r="AG19" s="440"/>
      <c r="AH19" s="440"/>
      <c r="AI19" s="440"/>
      <c r="AJ19" s="440"/>
      <c r="AK19" s="440"/>
      <c r="AL19" s="440"/>
      <c r="AM19" s="452"/>
      <c r="AN19" s="312" t="s">
        <v>4</v>
      </c>
      <c r="AO19" s="313"/>
      <c r="AP19" s="313"/>
      <c r="AQ19" s="313"/>
      <c r="AR19" s="313"/>
      <c r="AS19" s="313"/>
      <c r="AT19" s="313"/>
      <c r="AU19" s="313"/>
      <c r="AV19" s="313"/>
      <c r="AW19" s="313"/>
      <c r="AX19" s="313"/>
      <c r="AY19" s="314"/>
      <c r="AZ19" s="315" t="s">
        <v>6</v>
      </c>
      <c r="BA19" s="316"/>
      <c r="BB19" s="317"/>
      <c r="BC19" s="317"/>
      <c r="BD19" s="317"/>
      <c r="BE19" s="317"/>
      <c r="BF19" s="317"/>
      <c r="BG19" s="376" t="s">
        <v>7</v>
      </c>
      <c r="BH19" s="376"/>
      <c r="BI19" s="317"/>
      <c r="BJ19" s="317"/>
      <c r="BK19" s="317"/>
      <c r="BL19" s="317"/>
      <c r="BM19" s="317"/>
      <c r="BN19" s="317"/>
      <c r="BO19" s="317"/>
      <c r="BP19" s="317"/>
      <c r="BQ19" s="317"/>
      <c r="BR19" s="317"/>
      <c r="BS19" s="207"/>
      <c r="BT19" s="207"/>
      <c r="BU19" s="207"/>
      <c r="BV19" s="207"/>
      <c r="BW19" s="207"/>
      <c r="BX19" s="207"/>
      <c r="BY19" s="208"/>
      <c r="BZ19" s="209"/>
    </row>
    <row r="20" spans="1:78" ht="9.9499999999999993" customHeight="1">
      <c r="A20" s="328"/>
      <c r="B20" s="329"/>
      <c r="C20" s="329"/>
      <c r="D20" s="329"/>
      <c r="E20" s="329"/>
      <c r="F20" s="329"/>
      <c r="G20" s="329"/>
      <c r="H20" s="329"/>
      <c r="I20" s="329"/>
      <c r="J20" s="329"/>
      <c r="K20" s="329"/>
      <c r="L20" s="329"/>
      <c r="M20" s="330"/>
      <c r="N20" s="358"/>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60"/>
      <c r="AN20" s="312"/>
      <c r="AO20" s="313"/>
      <c r="AP20" s="313"/>
      <c r="AQ20" s="313"/>
      <c r="AR20" s="313"/>
      <c r="AS20" s="313"/>
      <c r="AT20" s="313"/>
      <c r="AU20" s="313"/>
      <c r="AV20" s="313"/>
      <c r="AW20" s="313"/>
      <c r="AX20" s="313"/>
      <c r="AY20" s="314"/>
      <c r="AZ20" s="315"/>
      <c r="BA20" s="316"/>
      <c r="BB20" s="317"/>
      <c r="BC20" s="317"/>
      <c r="BD20" s="317"/>
      <c r="BE20" s="317"/>
      <c r="BF20" s="317"/>
      <c r="BG20" s="376"/>
      <c r="BH20" s="376"/>
      <c r="BI20" s="317"/>
      <c r="BJ20" s="317"/>
      <c r="BK20" s="317"/>
      <c r="BL20" s="317"/>
      <c r="BM20" s="317"/>
      <c r="BN20" s="317"/>
      <c r="BO20" s="317"/>
      <c r="BP20" s="317"/>
      <c r="BQ20" s="317"/>
      <c r="BR20" s="317"/>
      <c r="BS20" s="207"/>
      <c r="BT20" s="207"/>
      <c r="BU20" s="207"/>
      <c r="BV20" s="207"/>
      <c r="BW20" s="207"/>
      <c r="BX20" s="207"/>
      <c r="BY20" s="208"/>
      <c r="BZ20" s="209"/>
    </row>
    <row r="21" spans="1:78" ht="6.75" customHeight="1">
      <c r="A21" s="309" t="s">
        <v>30</v>
      </c>
      <c r="B21" s="310"/>
      <c r="C21" s="310"/>
      <c r="D21" s="310"/>
      <c r="E21" s="310"/>
      <c r="F21" s="310"/>
      <c r="G21" s="310"/>
      <c r="H21" s="310"/>
      <c r="I21" s="310"/>
      <c r="J21" s="310"/>
      <c r="K21" s="310"/>
      <c r="L21" s="310"/>
      <c r="M21" s="311"/>
      <c r="N21" s="454"/>
      <c r="O21" s="455"/>
      <c r="P21" s="455"/>
      <c r="Q21" s="456"/>
      <c r="R21" s="455"/>
      <c r="S21" s="455"/>
      <c r="T21" s="455"/>
      <c r="U21" s="455"/>
      <c r="V21" s="455"/>
      <c r="W21" s="455"/>
      <c r="X21" s="455"/>
      <c r="Y21" s="455"/>
      <c r="Z21" s="455"/>
      <c r="AA21" s="455"/>
      <c r="AB21" s="455"/>
      <c r="AC21" s="455"/>
      <c r="AD21" s="455"/>
      <c r="AE21" s="455"/>
      <c r="AF21" s="455"/>
      <c r="AG21" s="455"/>
      <c r="AH21" s="455"/>
      <c r="AI21" s="455"/>
      <c r="AJ21" s="455"/>
      <c r="AK21" s="455"/>
      <c r="AL21" s="455"/>
      <c r="AM21" s="457"/>
      <c r="AN21" s="312"/>
      <c r="AO21" s="313"/>
      <c r="AP21" s="313"/>
      <c r="AQ21" s="313"/>
      <c r="AR21" s="313"/>
      <c r="AS21" s="313"/>
      <c r="AT21" s="313"/>
      <c r="AU21" s="313"/>
      <c r="AV21" s="313"/>
      <c r="AW21" s="313"/>
      <c r="AX21" s="313"/>
      <c r="AY21" s="314"/>
      <c r="AZ21" s="475"/>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7"/>
      <c r="BZ21" s="209"/>
    </row>
    <row r="22" spans="1:78" ht="6.75" customHeight="1">
      <c r="A22" s="312"/>
      <c r="B22" s="313"/>
      <c r="C22" s="313"/>
      <c r="D22" s="313"/>
      <c r="E22" s="313"/>
      <c r="F22" s="313"/>
      <c r="G22" s="313"/>
      <c r="H22" s="313"/>
      <c r="I22" s="313"/>
      <c r="J22" s="313"/>
      <c r="K22" s="313"/>
      <c r="L22" s="313"/>
      <c r="M22" s="314"/>
      <c r="N22" s="458"/>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c r="AN22" s="312"/>
      <c r="AO22" s="313"/>
      <c r="AP22" s="313"/>
      <c r="AQ22" s="313"/>
      <c r="AR22" s="313"/>
      <c r="AS22" s="313"/>
      <c r="AT22" s="313"/>
      <c r="AU22" s="313"/>
      <c r="AV22" s="313"/>
      <c r="AW22" s="313"/>
      <c r="AX22" s="313"/>
      <c r="AY22" s="314"/>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row>
    <row r="23" spans="1:78" ht="6.75" customHeight="1">
      <c r="A23" s="312"/>
      <c r="B23" s="313"/>
      <c r="C23" s="313"/>
      <c r="D23" s="313"/>
      <c r="E23" s="313"/>
      <c r="F23" s="313"/>
      <c r="G23" s="313"/>
      <c r="H23" s="313"/>
      <c r="I23" s="313"/>
      <c r="J23" s="313"/>
      <c r="K23" s="313"/>
      <c r="L23" s="313"/>
      <c r="M23" s="314"/>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312"/>
      <c r="AO23" s="313"/>
      <c r="AP23" s="313"/>
      <c r="AQ23" s="313"/>
      <c r="AR23" s="313"/>
      <c r="AS23" s="313"/>
      <c r="AT23" s="313"/>
      <c r="AU23" s="313"/>
      <c r="AV23" s="313"/>
      <c r="AW23" s="313"/>
      <c r="AX23" s="313"/>
      <c r="AY23" s="314"/>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312"/>
      <c r="B24" s="313"/>
      <c r="C24" s="313"/>
      <c r="D24" s="313"/>
      <c r="E24" s="313"/>
      <c r="F24" s="313"/>
      <c r="G24" s="313"/>
      <c r="H24" s="313"/>
      <c r="I24" s="313"/>
      <c r="J24" s="313"/>
      <c r="K24" s="313"/>
      <c r="L24" s="313"/>
      <c r="M24" s="314"/>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312"/>
      <c r="AO24" s="313"/>
      <c r="AP24" s="313"/>
      <c r="AQ24" s="313"/>
      <c r="AR24" s="313"/>
      <c r="AS24" s="313"/>
      <c r="AT24" s="313"/>
      <c r="AU24" s="313"/>
      <c r="AV24" s="313"/>
      <c r="AW24" s="313"/>
      <c r="AX24" s="313"/>
      <c r="AY24" s="314"/>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312"/>
      <c r="B25" s="313"/>
      <c r="C25" s="313"/>
      <c r="D25" s="313"/>
      <c r="E25" s="313"/>
      <c r="F25" s="313"/>
      <c r="G25" s="313"/>
      <c r="H25" s="313"/>
      <c r="I25" s="313"/>
      <c r="J25" s="313"/>
      <c r="K25" s="313"/>
      <c r="L25" s="313"/>
      <c r="M25" s="314"/>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312"/>
      <c r="AO25" s="313"/>
      <c r="AP25" s="313"/>
      <c r="AQ25" s="313"/>
      <c r="AR25" s="313"/>
      <c r="AS25" s="313"/>
      <c r="AT25" s="313"/>
      <c r="AU25" s="313"/>
      <c r="AV25" s="313"/>
      <c r="AW25" s="313"/>
      <c r="AX25" s="313"/>
      <c r="AY25" s="314"/>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328"/>
      <c r="B26" s="329"/>
      <c r="C26" s="329"/>
      <c r="D26" s="329"/>
      <c r="E26" s="329"/>
      <c r="F26" s="329"/>
      <c r="G26" s="329"/>
      <c r="H26" s="329"/>
      <c r="I26" s="329"/>
      <c r="J26" s="329"/>
      <c r="K26" s="329"/>
      <c r="L26" s="329"/>
      <c r="M26" s="330"/>
      <c r="N26" s="461"/>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c r="AN26" s="328"/>
      <c r="AO26" s="329"/>
      <c r="AP26" s="329"/>
      <c r="AQ26" s="329"/>
      <c r="AR26" s="329"/>
      <c r="AS26" s="329"/>
      <c r="AT26" s="329"/>
      <c r="AU26" s="329"/>
      <c r="AV26" s="329"/>
      <c r="AW26" s="329"/>
      <c r="AX26" s="329"/>
      <c r="AY26" s="330"/>
      <c r="AZ26" s="478"/>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80"/>
    </row>
    <row r="27" spans="1:78" ht="9.9499999999999993" customHeight="1">
      <c r="A27" s="309" t="s">
        <v>3</v>
      </c>
      <c r="B27" s="310"/>
      <c r="C27" s="310"/>
      <c r="D27" s="310"/>
      <c r="E27" s="310"/>
      <c r="F27" s="310"/>
      <c r="G27" s="310"/>
      <c r="H27" s="310"/>
      <c r="I27" s="310"/>
      <c r="J27" s="310"/>
      <c r="K27" s="310"/>
      <c r="L27" s="310"/>
      <c r="M27" s="310"/>
      <c r="N27" s="451"/>
      <c r="O27" s="440"/>
      <c r="P27" s="440"/>
      <c r="Q27" s="356"/>
      <c r="R27" s="440"/>
      <c r="S27" s="440"/>
      <c r="T27" s="440"/>
      <c r="U27" s="440"/>
      <c r="V27" s="440"/>
      <c r="W27" s="440"/>
      <c r="X27" s="440"/>
      <c r="Y27" s="440"/>
      <c r="Z27" s="440"/>
      <c r="AA27" s="440"/>
      <c r="AB27" s="440"/>
      <c r="AC27" s="440"/>
      <c r="AD27" s="440"/>
      <c r="AE27" s="440"/>
      <c r="AF27" s="440"/>
      <c r="AG27" s="440"/>
      <c r="AH27" s="440"/>
      <c r="AI27" s="440"/>
      <c r="AJ27" s="440"/>
      <c r="AK27" s="440"/>
      <c r="AL27" s="440"/>
      <c r="AM27" s="452"/>
      <c r="AN27" s="309" t="s">
        <v>5</v>
      </c>
      <c r="AO27" s="310"/>
      <c r="AP27" s="310"/>
      <c r="AQ27" s="310"/>
      <c r="AR27" s="310"/>
      <c r="AS27" s="310"/>
      <c r="AT27" s="310"/>
      <c r="AU27" s="310"/>
      <c r="AV27" s="310"/>
      <c r="AW27" s="310"/>
      <c r="AX27" s="310"/>
      <c r="AY27" s="311"/>
      <c r="AZ27" s="481" t="s">
        <v>8</v>
      </c>
      <c r="BA27" s="482"/>
      <c r="BB27" s="482"/>
      <c r="BC27" s="482"/>
      <c r="BD27" s="482"/>
      <c r="BE27" s="483"/>
      <c r="BF27" s="451"/>
      <c r="BG27" s="440"/>
      <c r="BH27" s="440"/>
      <c r="BI27" s="440"/>
      <c r="BJ27" s="440"/>
      <c r="BK27" s="440"/>
      <c r="BL27" s="440"/>
      <c r="BM27" s="440"/>
      <c r="BN27" s="440"/>
      <c r="BO27" s="440"/>
      <c r="BP27" s="440"/>
      <c r="BQ27" s="440"/>
      <c r="BR27" s="440"/>
      <c r="BS27" s="440"/>
      <c r="BT27" s="440"/>
      <c r="BU27" s="440"/>
      <c r="BV27" s="440"/>
      <c r="BW27" s="440"/>
      <c r="BX27" s="440"/>
      <c r="BY27" s="452"/>
    </row>
    <row r="28" spans="1:78" ht="9.9499999999999993" customHeight="1">
      <c r="A28" s="328"/>
      <c r="B28" s="329"/>
      <c r="C28" s="329"/>
      <c r="D28" s="329"/>
      <c r="E28" s="329"/>
      <c r="F28" s="329"/>
      <c r="G28" s="329"/>
      <c r="H28" s="329"/>
      <c r="I28" s="329"/>
      <c r="J28" s="329"/>
      <c r="K28" s="329"/>
      <c r="L28" s="329"/>
      <c r="M28" s="329"/>
      <c r="N28" s="358"/>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12"/>
      <c r="AO28" s="313"/>
      <c r="AP28" s="313"/>
      <c r="AQ28" s="313"/>
      <c r="AR28" s="313"/>
      <c r="AS28" s="313"/>
      <c r="AT28" s="313"/>
      <c r="AU28" s="313"/>
      <c r="AV28" s="313"/>
      <c r="AW28" s="313"/>
      <c r="AX28" s="313"/>
      <c r="AY28" s="314"/>
      <c r="AZ28" s="484"/>
      <c r="BA28" s="485"/>
      <c r="BB28" s="485"/>
      <c r="BC28" s="485"/>
      <c r="BD28" s="485"/>
      <c r="BE28" s="486"/>
      <c r="BF28" s="358"/>
      <c r="BG28" s="359"/>
      <c r="BH28" s="359"/>
      <c r="BI28" s="359"/>
      <c r="BJ28" s="359"/>
      <c r="BK28" s="359"/>
      <c r="BL28" s="359"/>
      <c r="BM28" s="359"/>
      <c r="BN28" s="359"/>
      <c r="BO28" s="359"/>
      <c r="BP28" s="359"/>
      <c r="BQ28" s="359"/>
      <c r="BR28" s="359"/>
      <c r="BS28" s="359"/>
      <c r="BT28" s="359"/>
      <c r="BU28" s="359"/>
      <c r="BV28" s="359"/>
      <c r="BW28" s="359"/>
      <c r="BX28" s="359"/>
      <c r="BY28" s="360"/>
    </row>
    <row r="29" spans="1:78" ht="9.9499999999999993" customHeight="1">
      <c r="A29" s="453" t="s">
        <v>94</v>
      </c>
      <c r="B29" s="310"/>
      <c r="C29" s="310"/>
      <c r="D29" s="310"/>
      <c r="E29" s="310"/>
      <c r="F29" s="310"/>
      <c r="G29" s="310"/>
      <c r="H29" s="310"/>
      <c r="I29" s="310"/>
      <c r="J29" s="310"/>
      <c r="K29" s="310"/>
      <c r="L29" s="310"/>
      <c r="M29" s="311"/>
      <c r="N29" s="451"/>
      <c r="O29" s="440"/>
      <c r="P29" s="440"/>
      <c r="Q29" s="356"/>
      <c r="R29" s="440"/>
      <c r="S29" s="440"/>
      <c r="T29" s="440"/>
      <c r="U29" s="440"/>
      <c r="V29" s="440"/>
      <c r="W29" s="440"/>
      <c r="X29" s="440"/>
      <c r="Y29" s="440"/>
      <c r="Z29" s="440"/>
      <c r="AA29" s="440"/>
      <c r="AB29" s="440"/>
      <c r="AC29" s="440"/>
      <c r="AD29" s="440"/>
      <c r="AE29" s="440"/>
      <c r="AF29" s="440"/>
      <c r="AG29" s="440"/>
      <c r="AH29" s="440"/>
      <c r="AI29" s="440"/>
      <c r="AJ29" s="440"/>
      <c r="AK29" s="440"/>
      <c r="AL29" s="440"/>
      <c r="AM29" s="452"/>
      <c r="AN29" s="312"/>
      <c r="AO29" s="313"/>
      <c r="AP29" s="313"/>
      <c r="AQ29" s="313"/>
      <c r="AR29" s="313"/>
      <c r="AS29" s="313"/>
      <c r="AT29" s="313"/>
      <c r="AU29" s="313"/>
      <c r="AV29" s="313"/>
      <c r="AW29" s="313"/>
      <c r="AX29" s="313"/>
      <c r="AY29" s="314"/>
      <c r="AZ29" s="445" t="s">
        <v>9</v>
      </c>
      <c r="BA29" s="446"/>
      <c r="BB29" s="446"/>
      <c r="BC29" s="446"/>
      <c r="BD29" s="446"/>
      <c r="BE29" s="447"/>
      <c r="BF29" s="451"/>
      <c r="BG29" s="440"/>
      <c r="BH29" s="440"/>
      <c r="BI29" s="440"/>
      <c r="BJ29" s="440"/>
      <c r="BK29" s="440"/>
      <c r="BL29" s="440"/>
      <c r="BM29" s="440"/>
      <c r="BN29" s="440"/>
      <c r="BO29" s="440"/>
      <c r="BP29" s="440"/>
      <c r="BQ29" s="440"/>
      <c r="BR29" s="440"/>
      <c r="BS29" s="440"/>
      <c r="BT29" s="440"/>
      <c r="BU29" s="440"/>
      <c r="BV29" s="440"/>
      <c r="BW29" s="440"/>
      <c r="BX29" s="440"/>
      <c r="BY29" s="452"/>
    </row>
    <row r="30" spans="1:78" ht="9.9499999999999993" customHeight="1">
      <c r="A30" s="312"/>
      <c r="B30" s="313"/>
      <c r="C30" s="313"/>
      <c r="D30" s="313"/>
      <c r="E30" s="313"/>
      <c r="F30" s="313"/>
      <c r="G30" s="313"/>
      <c r="H30" s="313"/>
      <c r="I30" s="313"/>
      <c r="J30" s="313"/>
      <c r="K30" s="313"/>
      <c r="L30" s="313"/>
      <c r="M30" s="314"/>
      <c r="N30" s="464"/>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465"/>
      <c r="AN30" s="312"/>
      <c r="AO30" s="313"/>
      <c r="AP30" s="313"/>
      <c r="AQ30" s="313"/>
      <c r="AR30" s="313"/>
      <c r="AS30" s="313"/>
      <c r="AT30" s="313"/>
      <c r="AU30" s="313"/>
      <c r="AV30" s="313"/>
      <c r="AW30" s="313"/>
      <c r="AX30" s="313"/>
      <c r="AY30" s="314"/>
      <c r="AZ30" s="448"/>
      <c r="BA30" s="449"/>
      <c r="BB30" s="449"/>
      <c r="BC30" s="449"/>
      <c r="BD30" s="449"/>
      <c r="BE30" s="450"/>
      <c r="BF30" s="358"/>
      <c r="BG30" s="359"/>
      <c r="BH30" s="359"/>
      <c r="BI30" s="359"/>
      <c r="BJ30" s="359"/>
      <c r="BK30" s="359"/>
      <c r="BL30" s="359"/>
      <c r="BM30" s="359"/>
      <c r="BN30" s="359"/>
      <c r="BO30" s="359"/>
      <c r="BP30" s="359"/>
      <c r="BQ30" s="359"/>
      <c r="BR30" s="359"/>
      <c r="BS30" s="359"/>
      <c r="BT30" s="359"/>
      <c r="BU30" s="359"/>
      <c r="BV30" s="359"/>
      <c r="BW30" s="359"/>
      <c r="BX30" s="359"/>
      <c r="BY30" s="360"/>
    </row>
    <row r="31" spans="1:78" ht="9.9499999999999993" customHeight="1">
      <c r="A31" s="312"/>
      <c r="B31" s="313"/>
      <c r="C31" s="313"/>
      <c r="D31" s="313"/>
      <c r="E31" s="313"/>
      <c r="F31" s="313"/>
      <c r="G31" s="313"/>
      <c r="H31" s="313"/>
      <c r="I31" s="313"/>
      <c r="J31" s="313"/>
      <c r="K31" s="313"/>
      <c r="L31" s="313"/>
      <c r="M31" s="314"/>
      <c r="N31" s="464"/>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465"/>
      <c r="AN31" s="312"/>
      <c r="AO31" s="313"/>
      <c r="AP31" s="313"/>
      <c r="AQ31" s="313"/>
      <c r="AR31" s="313"/>
      <c r="AS31" s="313"/>
      <c r="AT31" s="313"/>
      <c r="AU31" s="313"/>
      <c r="AV31" s="313"/>
      <c r="AW31" s="313"/>
      <c r="AX31" s="313"/>
      <c r="AY31" s="314"/>
      <c r="AZ31" s="487" t="s">
        <v>14</v>
      </c>
      <c r="BA31" s="487"/>
      <c r="BB31" s="487"/>
      <c r="BC31" s="487"/>
      <c r="BD31" s="487"/>
      <c r="BE31" s="487"/>
      <c r="BF31" s="301"/>
      <c r="BG31" s="301"/>
      <c r="BH31" s="301"/>
      <c r="BI31" s="301"/>
      <c r="BJ31" s="301"/>
      <c r="BK31" s="301"/>
      <c r="BL31" s="301"/>
      <c r="BM31" s="301"/>
      <c r="BN31" s="301"/>
      <c r="BO31" s="301"/>
      <c r="BP31" s="301"/>
      <c r="BQ31" s="301"/>
      <c r="BR31" s="301"/>
      <c r="BS31" s="301"/>
      <c r="BT31" s="301"/>
      <c r="BU31" s="301"/>
      <c r="BV31" s="301"/>
      <c r="BW31" s="301"/>
      <c r="BX31" s="301"/>
      <c r="BY31" s="301"/>
    </row>
    <row r="32" spans="1:78" ht="9.9499999999999993" customHeight="1">
      <c r="A32" s="312"/>
      <c r="B32" s="313"/>
      <c r="C32" s="313"/>
      <c r="D32" s="313"/>
      <c r="E32" s="313"/>
      <c r="F32" s="313"/>
      <c r="G32" s="313"/>
      <c r="H32" s="313"/>
      <c r="I32" s="313"/>
      <c r="J32" s="313"/>
      <c r="K32" s="313"/>
      <c r="L32" s="313"/>
      <c r="M32" s="314"/>
      <c r="N32" s="464"/>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465"/>
      <c r="AN32" s="312"/>
      <c r="AO32" s="313"/>
      <c r="AP32" s="313"/>
      <c r="AQ32" s="313"/>
      <c r="AR32" s="313"/>
      <c r="AS32" s="313"/>
      <c r="AT32" s="313"/>
      <c r="AU32" s="313"/>
      <c r="AV32" s="313"/>
      <c r="AW32" s="313"/>
      <c r="AX32" s="313"/>
      <c r="AY32" s="314"/>
      <c r="AZ32" s="487"/>
      <c r="BA32" s="487"/>
      <c r="BB32" s="487"/>
      <c r="BC32" s="487"/>
      <c r="BD32" s="487"/>
      <c r="BE32" s="487"/>
      <c r="BF32" s="301"/>
      <c r="BG32" s="301"/>
      <c r="BH32" s="301"/>
      <c r="BI32" s="301"/>
      <c r="BJ32" s="301"/>
      <c r="BK32" s="301"/>
      <c r="BL32" s="301"/>
      <c r="BM32" s="301"/>
      <c r="BN32" s="301"/>
      <c r="BO32" s="301"/>
      <c r="BP32" s="301"/>
      <c r="BQ32" s="301"/>
      <c r="BR32" s="301"/>
      <c r="BS32" s="301"/>
      <c r="BT32" s="301"/>
      <c r="BU32" s="301"/>
      <c r="BV32" s="301"/>
      <c r="BW32" s="301"/>
      <c r="BX32" s="301"/>
      <c r="BY32" s="301"/>
    </row>
    <row r="33" spans="1:79" ht="9.9499999999999993" customHeight="1">
      <c r="A33" s="312"/>
      <c r="B33" s="313"/>
      <c r="C33" s="313"/>
      <c r="D33" s="313"/>
      <c r="E33" s="313"/>
      <c r="F33" s="313"/>
      <c r="G33" s="313"/>
      <c r="H33" s="313"/>
      <c r="I33" s="313"/>
      <c r="J33" s="313"/>
      <c r="K33" s="313"/>
      <c r="L33" s="313"/>
      <c r="M33" s="314"/>
      <c r="N33" s="464"/>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465"/>
      <c r="AN33" s="312"/>
      <c r="AO33" s="313"/>
      <c r="AP33" s="313"/>
      <c r="AQ33" s="313"/>
      <c r="AR33" s="313"/>
      <c r="AS33" s="313"/>
      <c r="AT33" s="313"/>
      <c r="AU33" s="313"/>
      <c r="AV33" s="313"/>
      <c r="AW33" s="313"/>
      <c r="AX33" s="313"/>
      <c r="AY33" s="314"/>
      <c r="AZ33" s="487" t="s">
        <v>10</v>
      </c>
      <c r="BA33" s="487"/>
      <c r="BB33" s="487"/>
      <c r="BC33" s="487"/>
      <c r="BD33" s="487"/>
      <c r="BE33" s="487"/>
      <c r="BF33" s="301"/>
      <c r="BG33" s="301"/>
      <c r="BH33" s="301"/>
      <c r="BI33" s="301"/>
      <c r="BJ33" s="301"/>
      <c r="BK33" s="301"/>
      <c r="BL33" s="301"/>
      <c r="BM33" s="301"/>
      <c r="BN33" s="301"/>
      <c r="BO33" s="301"/>
      <c r="BP33" s="301"/>
      <c r="BQ33" s="301"/>
      <c r="BR33" s="301"/>
      <c r="BS33" s="301"/>
      <c r="BT33" s="301"/>
      <c r="BU33" s="301"/>
      <c r="BV33" s="301"/>
      <c r="BW33" s="301"/>
      <c r="BX33" s="301"/>
      <c r="BY33" s="301"/>
    </row>
    <row r="34" spans="1:79" ht="9.9499999999999993" customHeight="1">
      <c r="A34" s="312"/>
      <c r="B34" s="313"/>
      <c r="C34" s="313"/>
      <c r="D34" s="313"/>
      <c r="E34" s="313"/>
      <c r="F34" s="313"/>
      <c r="G34" s="313"/>
      <c r="H34" s="313"/>
      <c r="I34" s="313"/>
      <c r="J34" s="313"/>
      <c r="K34" s="313"/>
      <c r="L34" s="313"/>
      <c r="M34" s="314"/>
      <c r="N34" s="464"/>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465"/>
      <c r="AN34" s="312"/>
      <c r="AO34" s="313"/>
      <c r="AP34" s="313"/>
      <c r="AQ34" s="313"/>
      <c r="AR34" s="313"/>
      <c r="AS34" s="313"/>
      <c r="AT34" s="313"/>
      <c r="AU34" s="313"/>
      <c r="AV34" s="313"/>
      <c r="AW34" s="313"/>
      <c r="AX34" s="313"/>
      <c r="AY34" s="314"/>
      <c r="AZ34" s="488"/>
      <c r="BA34" s="488"/>
      <c r="BB34" s="488"/>
      <c r="BC34" s="488"/>
      <c r="BD34" s="488"/>
      <c r="BE34" s="488"/>
      <c r="BF34" s="302"/>
      <c r="BG34" s="302"/>
      <c r="BH34" s="302"/>
      <c r="BI34" s="302"/>
      <c r="BJ34" s="302"/>
      <c r="BK34" s="302"/>
      <c r="BL34" s="302"/>
      <c r="BM34" s="302"/>
      <c r="BN34" s="302"/>
      <c r="BO34" s="302"/>
      <c r="BP34" s="302"/>
      <c r="BQ34" s="302"/>
      <c r="BR34" s="302"/>
      <c r="BS34" s="302"/>
      <c r="BT34" s="302"/>
      <c r="BU34" s="302"/>
      <c r="BV34" s="302"/>
      <c r="BW34" s="302"/>
      <c r="BX34" s="302"/>
      <c r="BY34" s="302"/>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299" t="s">
        <v>31</v>
      </c>
      <c r="B37" s="299"/>
      <c r="C37" s="299"/>
      <c r="D37" s="299"/>
      <c r="E37" s="299"/>
      <c r="F37" s="299"/>
      <c r="G37" s="299"/>
      <c r="H37" s="299"/>
      <c r="I37" s="299"/>
      <c r="J37" s="299"/>
      <c r="K37" s="299"/>
      <c r="L37" s="299"/>
      <c r="M37" s="299"/>
      <c r="N37" s="299"/>
      <c r="O37" s="299"/>
      <c r="P37" s="299"/>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299"/>
      <c r="B38" s="299"/>
      <c r="C38" s="299"/>
      <c r="D38" s="299"/>
      <c r="E38" s="299"/>
      <c r="F38" s="299"/>
      <c r="G38" s="299"/>
      <c r="H38" s="299"/>
      <c r="I38" s="299"/>
      <c r="J38" s="299"/>
      <c r="K38" s="299"/>
      <c r="L38" s="299"/>
      <c r="M38" s="299"/>
      <c r="N38" s="299"/>
      <c r="O38" s="299"/>
      <c r="P38" s="299"/>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300"/>
      <c r="B39" s="300"/>
      <c r="C39" s="300"/>
      <c r="D39" s="300"/>
      <c r="E39" s="300"/>
      <c r="F39" s="300"/>
      <c r="G39" s="300"/>
      <c r="H39" s="300"/>
      <c r="I39" s="300"/>
      <c r="J39" s="300"/>
      <c r="K39" s="300"/>
      <c r="L39" s="300"/>
      <c r="M39" s="300"/>
      <c r="N39" s="300"/>
      <c r="O39" s="300"/>
      <c r="P39" s="300"/>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319" t="s">
        <v>39</v>
      </c>
      <c r="B40" s="320"/>
      <c r="C40" s="320"/>
      <c r="D40" s="320"/>
      <c r="E40" s="320"/>
      <c r="F40" s="320"/>
      <c r="G40" s="320"/>
      <c r="H40" s="320"/>
      <c r="I40" s="320"/>
      <c r="J40" s="320"/>
      <c r="K40" s="320"/>
      <c r="L40" s="320"/>
      <c r="M40" s="320"/>
      <c r="N40" s="435">
        <f>'支給申請額算定シート '!C60</f>
        <v>0</v>
      </c>
      <c r="O40" s="436"/>
      <c r="P40" s="436"/>
      <c r="Q40" s="436"/>
      <c r="R40" s="436"/>
      <c r="S40" s="436"/>
      <c r="T40" s="436"/>
      <c r="U40" s="436"/>
      <c r="V40" s="436"/>
      <c r="W40" s="437"/>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318" t="s">
        <v>118</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t="s">
        <v>119</v>
      </c>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row>
    <row r="43" spans="1:79" ht="6.75"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row>
    <row r="44" spans="1:79" ht="6.7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row>
    <row r="45" spans="1:79" ht="9" customHeight="1">
      <c r="A45" s="399" t="s">
        <v>20</v>
      </c>
      <c r="B45" s="400"/>
      <c r="C45" s="400"/>
      <c r="D45" s="400"/>
      <c r="E45" s="400"/>
      <c r="F45" s="400"/>
      <c r="G45" s="400"/>
      <c r="H45" s="400"/>
      <c r="I45" s="400"/>
      <c r="J45" s="400"/>
      <c r="K45" s="400"/>
      <c r="L45" s="400"/>
      <c r="M45" s="401"/>
      <c r="N45" s="408"/>
      <c r="O45" s="409"/>
      <c r="P45" s="409"/>
      <c r="Q45" s="409"/>
      <c r="R45" s="409"/>
      <c r="S45" s="409"/>
      <c r="T45" s="409"/>
      <c r="U45" s="409"/>
      <c r="V45" s="409"/>
      <c r="W45" s="409"/>
      <c r="X45" s="409"/>
      <c r="Y45" s="409"/>
      <c r="Z45" s="409"/>
      <c r="AA45" s="409"/>
      <c r="AB45" s="409"/>
      <c r="AC45" s="409"/>
      <c r="AD45" s="409"/>
      <c r="AE45" s="410"/>
      <c r="AF45" s="216"/>
      <c r="AG45" s="216"/>
      <c r="AH45" s="216"/>
      <c r="AI45" s="216"/>
      <c r="AJ45" s="216"/>
      <c r="AK45" s="216"/>
      <c r="AL45" s="216"/>
      <c r="AM45" s="216"/>
      <c r="AN45" s="216"/>
      <c r="AO45" s="285" t="s">
        <v>95</v>
      </c>
      <c r="AP45" s="286"/>
      <c r="AQ45" s="286"/>
      <c r="AR45" s="286"/>
      <c r="AS45" s="286"/>
      <c r="AT45" s="286"/>
      <c r="AU45" s="286"/>
      <c r="AV45" s="286"/>
      <c r="AW45" s="286"/>
      <c r="AX45" s="286"/>
      <c r="AY45" s="286"/>
      <c r="AZ45" s="286"/>
      <c r="BA45" s="287"/>
      <c r="BB45" s="276"/>
      <c r="BC45" s="277"/>
      <c r="BD45" s="277"/>
      <c r="BE45" s="277"/>
      <c r="BF45" s="277"/>
      <c r="BG45" s="277"/>
      <c r="BH45" s="277"/>
      <c r="BI45" s="277"/>
      <c r="BJ45" s="277"/>
      <c r="BK45" s="277"/>
      <c r="BL45" s="277"/>
      <c r="BM45" s="277"/>
      <c r="BN45" s="277"/>
      <c r="BO45" s="277"/>
      <c r="BP45" s="277"/>
      <c r="BQ45" s="277"/>
      <c r="BR45" s="277"/>
      <c r="BS45" s="278"/>
      <c r="BT45" s="216"/>
      <c r="BU45" s="216"/>
      <c r="BV45" s="216"/>
      <c r="BW45" s="216"/>
      <c r="BX45" s="216"/>
      <c r="BY45" s="216"/>
      <c r="BZ45" s="216"/>
    </row>
    <row r="46" spans="1:79" ht="9" customHeight="1">
      <c r="A46" s="402"/>
      <c r="B46" s="403"/>
      <c r="C46" s="403"/>
      <c r="D46" s="403"/>
      <c r="E46" s="403"/>
      <c r="F46" s="403"/>
      <c r="G46" s="403"/>
      <c r="H46" s="403"/>
      <c r="I46" s="403"/>
      <c r="J46" s="403"/>
      <c r="K46" s="403"/>
      <c r="L46" s="403"/>
      <c r="M46" s="404"/>
      <c r="N46" s="411"/>
      <c r="O46" s="412"/>
      <c r="P46" s="412"/>
      <c r="Q46" s="412"/>
      <c r="R46" s="412"/>
      <c r="S46" s="412"/>
      <c r="T46" s="412"/>
      <c r="U46" s="412"/>
      <c r="V46" s="412"/>
      <c r="W46" s="412"/>
      <c r="X46" s="412"/>
      <c r="Y46" s="412"/>
      <c r="Z46" s="412"/>
      <c r="AA46" s="412"/>
      <c r="AB46" s="412"/>
      <c r="AC46" s="412"/>
      <c r="AD46" s="412"/>
      <c r="AE46" s="413"/>
      <c r="AF46" s="216"/>
      <c r="AG46" s="216"/>
      <c r="AH46" s="216"/>
      <c r="AI46" s="216"/>
      <c r="AJ46" s="216"/>
      <c r="AK46" s="216"/>
      <c r="AL46" s="216"/>
      <c r="AM46" s="216"/>
      <c r="AN46" s="216"/>
      <c r="AO46" s="288"/>
      <c r="AP46" s="289"/>
      <c r="AQ46" s="289"/>
      <c r="AR46" s="289"/>
      <c r="AS46" s="289"/>
      <c r="AT46" s="289"/>
      <c r="AU46" s="289"/>
      <c r="AV46" s="289"/>
      <c r="AW46" s="289"/>
      <c r="AX46" s="289"/>
      <c r="AY46" s="289"/>
      <c r="AZ46" s="289"/>
      <c r="BA46" s="290"/>
      <c r="BB46" s="279"/>
      <c r="BC46" s="280"/>
      <c r="BD46" s="280"/>
      <c r="BE46" s="280"/>
      <c r="BF46" s="280"/>
      <c r="BG46" s="280"/>
      <c r="BH46" s="280"/>
      <c r="BI46" s="280"/>
      <c r="BJ46" s="280"/>
      <c r="BK46" s="280"/>
      <c r="BL46" s="280"/>
      <c r="BM46" s="280"/>
      <c r="BN46" s="280"/>
      <c r="BO46" s="280"/>
      <c r="BP46" s="280"/>
      <c r="BQ46" s="280"/>
      <c r="BR46" s="280"/>
      <c r="BS46" s="281"/>
      <c r="BT46" s="216"/>
      <c r="BU46" s="216"/>
      <c r="BV46" s="216"/>
      <c r="BW46" s="216"/>
      <c r="BX46" s="216"/>
      <c r="BY46" s="216"/>
      <c r="BZ46" s="216"/>
    </row>
    <row r="47" spans="1:79" ht="9" customHeight="1">
      <c r="A47" s="405"/>
      <c r="B47" s="406"/>
      <c r="C47" s="406"/>
      <c r="D47" s="406"/>
      <c r="E47" s="406"/>
      <c r="F47" s="406"/>
      <c r="G47" s="406"/>
      <c r="H47" s="406"/>
      <c r="I47" s="406"/>
      <c r="J47" s="406"/>
      <c r="K47" s="406"/>
      <c r="L47" s="406"/>
      <c r="M47" s="407"/>
      <c r="N47" s="414"/>
      <c r="O47" s="415"/>
      <c r="P47" s="415"/>
      <c r="Q47" s="415"/>
      <c r="R47" s="415"/>
      <c r="S47" s="415"/>
      <c r="T47" s="415"/>
      <c r="U47" s="415"/>
      <c r="V47" s="415"/>
      <c r="W47" s="415"/>
      <c r="X47" s="415"/>
      <c r="Y47" s="415"/>
      <c r="Z47" s="415"/>
      <c r="AA47" s="415"/>
      <c r="AB47" s="415"/>
      <c r="AC47" s="415"/>
      <c r="AD47" s="415"/>
      <c r="AE47" s="416"/>
      <c r="AF47" s="214"/>
      <c r="AG47" s="214"/>
      <c r="AH47" s="214"/>
      <c r="AI47" s="214"/>
      <c r="AJ47" s="214"/>
      <c r="AK47" s="214"/>
      <c r="AL47" s="214"/>
      <c r="AM47" s="214"/>
      <c r="AN47" s="214"/>
      <c r="AO47" s="291"/>
      <c r="AP47" s="292"/>
      <c r="AQ47" s="292"/>
      <c r="AR47" s="292"/>
      <c r="AS47" s="292"/>
      <c r="AT47" s="292"/>
      <c r="AU47" s="292"/>
      <c r="AV47" s="292"/>
      <c r="AW47" s="292"/>
      <c r="AX47" s="292"/>
      <c r="AY47" s="292"/>
      <c r="AZ47" s="292"/>
      <c r="BA47" s="293"/>
      <c r="BB47" s="282"/>
      <c r="BC47" s="283"/>
      <c r="BD47" s="283"/>
      <c r="BE47" s="283"/>
      <c r="BF47" s="283"/>
      <c r="BG47" s="283"/>
      <c r="BH47" s="283"/>
      <c r="BI47" s="283"/>
      <c r="BJ47" s="283"/>
      <c r="BK47" s="283"/>
      <c r="BL47" s="283"/>
      <c r="BM47" s="283"/>
      <c r="BN47" s="283"/>
      <c r="BO47" s="283"/>
      <c r="BP47" s="283"/>
      <c r="BQ47" s="283"/>
      <c r="BR47" s="283"/>
      <c r="BS47" s="284"/>
      <c r="BT47" s="214"/>
      <c r="BU47" s="214"/>
      <c r="BV47" s="214"/>
      <c r="BW47" s="214"/>
      <c r="BX47" s="214"/>
      <c r="BY47" s="214"/>
      <c r="BZ47" s="214"/>
    </row>
    <row r="48" spans="1:79" ht="9" customHeight="1">
      <c r="A48" s="285" t="s">
        <v>96</v>
      </c>
      <c r="B48" s="286"/>
      <c r="C48" s="286"/>
      <c r="D48" s="286"/>
      <c r="E48" s="286"/>
      <c r="F48" s="286"/>
      <c r="G48" s="286"/>
      <c r="H48" s="286"/>
      <c r="I48" s="286"/>
      <c r="J48" s="286"/>
      <c r="K48" s="286"/>
      <c r="L48" s="286"/>
      <c r="M48" s="287"/>
      <c r="N48" s="276"/>
      <c r="O48" s="277"/>
      <c r="P48" s="277"/>
      <c r="Q48" s="277"/>
      <c r="R48" s="277"/>
      <c r="S48" s="277"/>
      <c r="T48" s="277"/>
      <c r="U48" s="277"/>
      <c r="V48" s="277"/>
      <c r="W48" s="277"/>
      <c r="X48" s="277"/>
      <c r="Y48" s="277"/>
      <c r="Z48" s="277"/>
      <c r="AA48" s="277"/>
      <c r="AB48" s="277"/>
      <c r="AC48" s="277"/>
      <c r="AD48" s="277"/>
      <c r="AE48" s="278"/>
      <c r="AF48" s="214"/>
      <c r="AG48" s="214"/>
      <c r="AH48" s="214"/>
      <c r="AI48" s="214"/>
      <c r="AJ48" s="214"/>
      <c r="AK48" s="214"/>
      <c r="AL48" s="214"/>
      <c r="AM48" s="214"/>
      <c r="AN48" s="214"/>
      <c r="AO48" s="285" t="s">
        <v>97</v>
      </c>
      <c r="AP48" s="286"/>
      <c r="AQ48" s="286"/>
      <c r="AR48" s="286"/>
      <c r="AS48" s="286"/>
      <c r="AT48" s="286"/>
      <c r="AU48" s="286"/>
      <c r="AV48" s="286"/>
      <c r="AW48" s="286"/>
      <c r="AX48" s="286"/>
      <c r="AY48" s="286"/>
      <c r="AZ48" s="286"/>
      <c r="BA48" s="287"/>
      <c r="BB48" s="294"/>
      <c r="BC48" s="270"/>
      <c r="BD48" s="270"/>
      <c r="BE48" s="270"/>
      <c r="BF48" s="267" t="s">
        <v>13</v>
      </c>
      <c r="BG48" s="267"/>
      <c r="BH48" s="270"/>
      <c r="BI48" s="270"/>
      <c r="BJ48" s="270"/>
      <c r="BK48" s="270"/>
      <c r="BL48" s="267" t="s">
        <v>21</v>
      </c>
      <c r="BM48" s="267"/>
      <c r="BN48" s="270"/>
      <c r="BO48" s="270"/>
      <c r="BP48" s="270"/>
      <c r="BQ48" s="270"/>
      <c r="BR48" s="267" t="s">
        <v>11</v>
      </c>
      <c r="BS48" s="273"/>
      <c r="BT48" s="214"/>
      <c r="BU48" s="214"/>
      <c r="BV48" s="214"/>
      <c r="BW48" s="214"/>
      <c r="BX48" s="214"/>
      <c r="BY48" s="214"/>
      <c r="BZ48" s="214"/>
    </row>
    <row r="49" spans="1:78" ht="9" customHeight="1">
      <c r="A49" s="288"/>
      <c r="B49" s="289"/>
      <c r="C49" s="289"/>
      <c r="D49" s="289"/>
      <c r="E49" s="289"/>
      <c r="F49" s="289"/>
      <c r="G49" s="289"/>
      <c r="H49" s="289"/>
      <c r="I49" s="289"/>
      <c r="J49" s="289"/>
      <c r="K49" s="289"/>
      <c r="L49" s="289"/>
      <c r="M49" s="290"/>
      <c r="N49" s="279"/>
      <c r="O49" s="280"/>
      <c r="P49" s="280"/>
      <c r="Q49" s="280"/>
      <c r="R49" s="280"/>
      <c r="S49" s="280"/>
      <c r="T49" s="280"/>
      <c r="U49" s="280"/>
      <c r="V49" s="280"/>
      <c r="W49" s="280"/>
      <c r="X49" s="280"/>
      <c r="Y49" s="280"/>
      <c r="Z49" s="280"/>
      <c r="AA49" s="280"/>
      <c r="AB49" s="280"/>
      <c r="AC49" s="280"/>
      <c r="AD49" s="280"/>
      <c r="AE49" s="281"/>
      <c r="AF49" s="214"/>
      <c r="AG49" s="214"/>
      <c r="AH49" s="214"/>
      <c r="AI49" s="214"/>
      <c r="AJ49" s="214"/>
      <c r="AK49" s="214"/>
      <c r="AL49" s="214"/>
      <c r="AM49" s="214"/>
      <c r="AN49" s="214"/>
      <c r="AO49" s="288"/>
      <c r="AP49" s="289"/>
      <c r="AQ49" s="289"/>
      <c r="AR49" s="289"/>
      <c r="AS49" s="289"/>
      <c r="AT49" s="289"/>
      <c r="AU49" s="289"/>
      <c r="AV49" s="289"/>
      <c r="AW49" s="289"/>
      <c r="AX49" s="289"/>
      <c r="AY49" s="289"/>
      <c r="AZ49" s="289"/>
      <c r="BA49" s="290"/>
      <c r="BB49" s="295"/>
      <c r="BC49" s="271"/>
      <c r="BD49" s="271"/>
      <c r="BE49" s="271"/>
      <c r="BF49" s="268"/>
      <c r="BG49" s="268"/>
      <c r="BH49" s="271"/>
      <c r="BI49" s="271"/>
      <c r="BJ49" s="271"/>
      <c r="BK49" s="271"/>
      <c r="BL49" s="268"/>
      <c r="BM49" s="268"/>
      <c r="BN49" s="271"/>
      <c r="BO49" s="271"/>
      <c r="BP49" s="271"/>
      <c r="BQ49" s="271"/>
      <c r="BR49" s="268"/>
      <c r="BS49" s="274"/>
      <c r="BT49" s="214"/>
      <c r="BU49" s="214"/>
      <c r="BV49" s="214"/>
      <c r="BW49" s="214"/>
      <c r="BX49" s="214"/>
      <c r="BY49" s="214"/>
      <c r="BZ49" s="214"/>
    </row>
    <row r="50" spans="1:78" ht="9" customHeight="1">
      <c r="A50" s="291"/>
      <c r="B50" s="292"/>
      <c r="C50" s="292"/>
      <c r="D50" s="292"/>
      <c r="E50" s="292"/>
      <c r="F50" s="292"/>
      <c r="G50" s="292"/>
      <c r="H50" s="292"/>
      <c r="I50" s="292"/>
      <c r="J50" s="292"/>
      <c r="K50" s="292"/>
      <c r="L50" s="292"/>
      <c r="M50" s="293"/>
      <c r="N50" s="282"/>
      <c r="O50" s="283"/>
      <c r="P50" s="283"/>
      <c r="Q50" s="283"/>
      <c r="R50" s="283"/>
      <c r="S50" s="283"/>
      <c r="T50" s="283"/>
      <c r="U50" s="283"/>
      <c r="V50" s="283"/>
      <c r="W50" s="283"/>
      <c r="X50" s="283"/>
      <c r="Y50" s="283"/>
      <c r="Z50" s="283"/>
      <c r="AA50" s="283"/>
      <c r="AB50" s="283"/>
      <c r="AC50" s="283"/>
      <c r="AD50" s="283"/>
      <c r="AE50" s="284"/>
      <c r="AF50" s="214"/>
      <c r="AG50" s="217"/>
      <c r="AH50" s="217"/>
      <c r="AI50" s="217"/>
      <c r="AJ50" s="217"/>
      <c r="AK50" s="217"/>
      <c r="AL50" s="217"/>
      <c r="AM50" s="217"/>
      <c r="AN50" s="217"/>
      <c r="AO50" s="291"/>
      <c r="AP50" s="292"/>
      <c r="AQ50" s="292"/>
      <c r="AR50" s="292"/>
      <c r="AS50" s="292"/>
      <c r="AT50" s="292"/>
      <c r="AU50" s="292"/>
      <c r="AV50" s="292"/>
      <c r="AW50" s="292"/>
      <c r="AX50" s="292"/>
      <c r="AY50" s="292"/>
      <c r="AZ50" s="292"/>
      <c r="BA50" s="293"/>
      <c r="BB50" s="296"/>
      <c r="BC50" s="272"/>
      <c r="BD50" s="272"/>
      <c r="BE50" s="272"/>
      <c r="BF50" s="269"/>
      <c r="BG50" s="269"/>
      <c r="BH50" s="272"/>
      <c r="BI50" s="272"/>
      <c r="BJ50" s="272"/>
      <c r="BK50" s="272"/>
      <c r="BL50" s="269"/>
      <c r="BM50" s="269"/>
      <c r="BN50" s="272"/>
      <c r="BO50" s="272"/>
      <c r="BP50" s="272"/>
      <c r="BQ50" s="272"/>
      <c r="BR50" s="269"/>
      <c r="BS50" s="275"/>
      <c r="BT50" s="214"/>
      <c r="BU50" s="217"/>
      <c r="BV50" s="217"/>
      <c r="BW50" s="217"/>
      <c r="BX50" s="217"/>
      <c r="BY50" s="217"/>
      <c r="BZ50" s="217"/>
    </row>
    <row r="51" spans="1:78" ht="9" customHeight="1">
      <c r="A51" s="285" t="s">
        <v>98</v>
      </c>
      <c r="B51" s="286"/>
      <c r="C51" s="286"/>
      <c r="D51" s="286"/>
      <c r="E51" s="286"/>
      <c r="F51" s="286"/>
      <c r="G51" s="286"/>
      <c r="H51" s="286"/>
      <c r="I51" s="286"/>
      <c r="J51" s="286"/>
      <c r="K51" s="286"/>
      <c r="L51" s="286"/>
      <c r="M51" s="287"/>
      <c r="N51" s="294"/>
      <c r="O51" s="270"/>
      <c r="P51" s="270"/>
      <c r="Q51" s="270"/>
      <c r="R51" s="267" t="s">
        <v>13</v>
      </c>
      <c r="S51" s="267"/>
      <c r="T51" s="270"/>
      <c r="U51" s="270"/>
      <c r="V51" s="270"/>
      <c r="W51" s="270"/>
      <c r="X51" s="267" t="s">
        <v>21</v>
      </c>
      <c r="Y51" s="267"/>
      <c r="Z51" s="270"/>
      <c r="AA51" s="270"/>
      <c r="AB51" s="270"/>
      <c r="AC51" s="270"/>
      <c r="AD51" s="267" t="s">
        <v>11</v>
      </c>
      <c r="AE51" s="273"/>
      <c r="AF51" s="214"/>
      <c r="AG51" s="214"/>
      <c r="AH51" s="214"/>
      <c r="AI51" s="214"/>
      <c r="AJ51" s="214"/>
      <c r="AK51" s="214"/>
      <c r="AL51" s="214"/>
      <c r="AM51" s="214"/>
      <c r="AN51" s="214"/>
      <c r="AO51" s="214"/>
      <c r="AP51" s="214"/>
      <c r="AQ51" s="214"/>
      <c r="AR51" s="214"/>
      <c r="AS51" s="214"/>
      <c r="AT51" s="214"/>
      <c r="AU51" s="214"/>
    </row>
    <row r="52" spans="1:78" ht="9" customHeight="1">
      <c r="A52" s="288"/>
      <c r="B52" s="289"/>
      <c r="C52" s="289"/>
      <c r="D52" s="289"/>
      <c r="E52" s="289"/>
      <c r="F52" s="289"/>
      <c r="G52" s="289"/>
      <c r="H52" s="289"/>
      <c r="I52" s="289"/>
      <c r="J52" s="289"/>
      <c r="K52" s="289"/>
      <c r="L52" s="289"/>
      <c r="M52" s="290"/>
      <c r="N52" s="295"/>
      <c r="O52" s="271"/>
      <c r="P52" s="271"/>
      <c r="Q52" s="271"/>
      <c r="R52" s="268"/>
      <c r="S52" s="268"/>
      <c r="T52" s="271"/>
      <c r="U52" s="271"/>
      <c r="V52" s="271"/>
      <c r="W52" s="271"/>
      <c r="X52" s="268"/>
      <c r="Y52" s="268"/>
      <c r="Z52" s="271"/>
      <c r="AA52" s="271"/>
      <c r="AB52" s="271"/>
      <c r="AC52" s="271"/>
      <c r="AD52" s="268"/>
      <c r="AE52" s="274"/>
      <c r="AF52" s="214"/>
      <c r="AG52" s="214"/>
      <c r="AH52" s="214"/>
      <c r="AI52" s="214"/>
      <c r="AJ52" s="214"/>
      <c r="AK52" s="214"/>
      <c r="AL52" s="214"/>
      <c r="AM52" s="214"/>
      <c r="AN52" s="214"/>
      <c r="AO52" s="214"/>
      <c r="AP52" s="214"/>
      <c r="AQ52" s="214"/>
      <c r="AR52" s="214"/>
      <c r="AS52" s="214"/>
      <c r="AT52" s="214"/>
      <c r="AU52" s="214"/>
    </row>
    <row r="53" spans="1:78" ht="9" customHeight="1">
      <c r="A53" s="291"/>
      <c r="B53" s="292"/>
      <c r="C53" s="292"/>
      <c r="D53" s="292"/>
      <c r="E53" s="292"/>
      <c r="F53" s="292"/>
      <c r="G53" s="292"/>
      <c r="H53" s="292"/>
      <c r="I53" s="292"/>
      <c r="J53" s="292"/>
      <c r="K53" s="292"/>
      <c r="L53" s="292"/>
      <c r="M53" s="293"/>
      <c r="N53" s="296"/>
      <c r="O53" s="272"/>
      <c r="P53" s="272"/>
      <c r="Q53" s="272"/>
      <c r="R53" s="269"/>
      <c r="S53" s="269"/>
      <c r="T53" s="272"/>
      <c r="U53" s="272"/>
      <c r="V53" s="272"/>
      <c r="W53" s="272"/>
      <c r="X53" s="269"/>
      <c r="Y53" s="269"/>
      <c r="Z53" s="272"/>
      <c r="AA53" s="272"/>
      <c r="AB53" s="272"/>
      <c r="AC53" s="272"/>
      <c r="AD53" s="269"/>
      <c r="AE53" s="275"/>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89" t="s">
        <v>41</v>
      </c>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25" t="s">
        <v>22</v>
      </c>
      <c r="B58" s="326"/>
      <c r="C58" s="326"/>
      <c r="D58" s="326"/>
      <c r="E58" s="326"/>
      <c r="F58" s="326"/>
      <c r="G58" s="326"/>
      <c r="H58" s="326"/>
      <c r="I58" s="326"/>
      <c r="J58" s="326"/>
      <c r="K58" s="326"/>
      <c r="L58" s="326"/>
      <c r="M58" s="327"/>
      <c r="N58" s="321"/>
      <c r="O58" s="322"/>
      <c r="P58" s="322"/>
      <c r="Q58" s="322"/>
      <c r="R58" s="322"/>
      <c r="S58" s="322"/>
      <c r="T58" s="322"/>
      <c r="U58" s="322"/>
      <c r="V58" s="322"/>
      <c r="W58" s="322"/>
      <c r="X58" s="322"/>
      <c r="Y58" s="322"/>
      <c r="Z58" s="322"/>
      <c r="AA58" s="322"/>
      <c r="AB58" s="361" t="s">
        <v>25</v>
      </c>
      <c r="AC58" s="362"/>
      <c r="AD58" s="362"/>
      <c r="AE58" s="362"/>
      <c r="AF58" s="362"/>
      <c r="AG58" s="362"/>
      <c r="AH58" s="363"/>
      <c r="AI58" s="370"/>
      <c r="AJ58" s="331"/>
      <c r="AK58" s="331"/>
      <c r="AL58" s="331"/>
      <c r="AM58" s="331"/>
      <c r="AN58" s="331"/>
      <c r="AO58" s="331"/>
      <c r="AP58" s="332"/>
      <c r="AQ58" s="325" t="s">
        <v>23</v>
      </c>
      <c r="AR58" s="326"/>
      <c r="AS58" s="326"/>
      <c r="AT58" s="326"/>
      <c r="AU58" s="326"/>
      <c r="AV58" s="326"/>
      <c r="AW58" s="326"/>
      <c r="AX58" s="326"/>
      <c r="AY58" s="326"/>
      <c r="AZ58" s="326"/>
      <c r="BA58" s="327"/>
      <c r="BB58" s="321"/>
      <c r="BC58" s="322"/>
      <c r="BD58" s="322"/>
      <c r="BE58" s="322"/>
      <c r="BF58" s="322"/>
      <c r="BG58" s="322"/>
      <c r="BH58" s="322"/>
      <c r="BI58" s="322"/>
      <c r="BJ58" s="322"/>
      <c r="BK58" s="322"/>
      <c r="BL58" s="322"/>
      <c r="BM58" s="373"/>
      <c r="BN58" s="361" t="s">
        <v>24</v>
      </c>
      <c r="BO58" s="362"/>
      <c r="BP58" s="362"/>
      <c r="BQ58" s="362"/>
      <c r="BR58" s="362"/>
      <c r="BS58" s="363"/>
      <c r="BT58" s="370"/>
      <c r="BU58" s="331"/>
      <c r="BV58" s="331"/>
      <c r="BW58" s="331"/>
      <c r="BX58" s="331"/>
      <c r="BY58" s="332"/>
      <c r="BZ58" s="202"/>
    </row>
    <row r="59" spans="1:78" ht="12.75" customHeight="1">
      <c r="A59" s="312"/>
      <c r="B59" s="313"/>
      <c r="C59" s="313"/>
      <c r="D59" s="313"/>
      <c r="E59" s="313"/>
      <c r="F59" s="313"/>
      <c r="G59" s="313"/>
      <c r="H59" s="313"/>
      <c r="I59" s="313"/>
      <c r="J59" s="313"/>
      <c r="K59" s="313"/>
      <c r="L59" s="313"/>
      <c r="M59" s="314"/>
      <c r="N59" s="323"/>
      <c r="O59" s="304"/>
      <c r="P59" s="304"/>
      <c r="Q59" s="304"/>
      <c r="R59" s="304"/>
      <c r="S59" s="304"/>
      <c r="T59" s="304"/>
      <c r="U59" s="304"/>
      <c r="V59" s="304"/>
      <c r="W59" s="304"/>
      <c r="X59" s="304"/>
      <c r="Y59" s="304"/>
      <c r="Z59" s="304"/>
      <c r="AA59" s="304"/>
      <c r="AB59" s="364"/>
      <c r="AC59" s="365"/>
      <c r="AD59" s="365"/>
      <c r="AE59" s="365"/>
      <c r="AF59" s="365"/>
      <c r="AG59" s="365"/>
      <c r="AH59" s="366"/>
      <c r="AI59" s="371"/>
      <c r="AJ59" s="333"/>
      <c r="AK59" s="333"/>
      <c r="AL59" s="333"/>
      <c r="AM59" s="333"/>
      <c r="AN59" s="333"/>
      <c r="AO59" s="333"/>
      <c r="AP59" s="334"/>
      <c r="AQ59" s="312"/>
      <c r="AR59" s="313"/>
      <c r="AS59" s="313"/>
      <c r="AT59" s="313"/>
      <c r="AU59" s="313"/>
      <c r="AV59" s="313"/>
      <c r="AW59" s="313"/>
      <c r="AX59" s="313"/>
      <c r="AY59" s="313"/>
      <c r="AZ59" s="313"/>
      <c r="BA59" s="314"/>
      <c r="BB59" s="323"/>
      <c r="BC59" s="304"/>
      <c r="BD59" s="304"/>
      <c r="BE59" s="304"/>
      <c r="BF59" s="304"/>
      <c r="BG59" s="304"/>
      <c r="BH59" s="304"/>
      <c r="BI59" s="304"/>
      <c r="BJ59" s="304"/>
      <c r="BK59" s="304"/>
      <c r="BL59" s="304"/>
      <c r="BM59" s="374"/>
      <c r="BN59" s="364"/>
      <c r="BO59" s="365"/>
      <c r="BP59" s="365"/>
      <c r="BQ59" s="365"/>
      <c r="BR59" s="365"/>
      <c r="BS59" s="366"/>
      <c r="BT59" s="371"/>
      <c r="BU59" s="333"/>
      <c r="BV59" s="333"/>
      <c r="BW59" s="333"/>
      <c r="BX59" s="333"/>
      <c r="BY59" s="334"/>
      <c r="BZ59" s="202"/>
    </row>
    <row r="60" spans="1:78" ht="12.75" customHeight="1">
      <c r="A60" s="328"/>
      <c r="B60" s="329"/>
      <c r="C60" s="329"/>
      <c r="D60" s="329"/>
      <c r="E60" s="329"/>
      <c r="F60" s="329"/>
      <c r="G60" s="329"/>
      <c r="H60" s="329"/>
      <c r="I60" s="329"/>
      <c r="J60" s="329"/>
      <c r="K60" s="329"/>
      <c r="L60" s="329"/>
      <c r="M60" s="330"/>
      <c r="N60" s="324"/>
      <c r="O60" s="305"/>
      <c r="P60" s="305"/>
      <c r="Q60" s="305"/>
      <c r="R60" s="305"/>
      <c r="S60" s="305"/>
      <c r="T60" s="305"/>
      <c r="U60" s="305"/>
      <c r="V60" s="305"/>
      <c r="W60" s="305"/>
      <c r="X60" s="305"/>
      <c r="Y60" s="305"/>
      <c r="Z60" s="305"/>
      <c r="AA60" s="305"/>
      <c r="AB60" s="367"/>
      <c r="AC60" s="368"/>
      <c r="AD60" s="368"/>
      <c r="AE60" s="368"/>
      <c r="AF60" s="368"/>
      <c r="AG60" s="368"/>
      <c r="AH60" s="369"/>
      <c r="AI60" s="372"/>
      <c r="AJ60" s="335"/>
      <c r="AK60" s="335"/>
      <c r="AL60" s="335"/>
      <c r="AM60" s="335"/>
      <c r="AN60" s="335"/>
      <c r="AO60" s="335"/>
      <c r="AP60" s="336"/>
      <c r="AQ60" s="328"/>
      <c r="AR60" s="329"/>
      <c r="AS60" s="329"/>
      <c r="AT60" s="329"/>
      <c r="AU60" s="329"/>
      <c r="AV60" s="329"/>
      <c r="AW60" s="329"/>
      <c r="AX60" s="329"/>
      <c r="AY60" s="329"/>
      <c r="AZ60" s="329"/>
      <c r="BA60" s="330"/>
      <c r="BB60" s="324"/>
      <c r="BC60" s="305"/>
      <c r="BD60" s="305"/>
      <c r="BE60" s="305"/>
      <c r="BF60" s="305"/>
      <c r="BG60" s="305"/>
      <c r="BH60" s="305"/>
      <c r="BI60" s="305"/>
      <c r="BJ60" s="305"/>
      <c r="BK60" s="305"/>
      <c r="BL60" s="305"/>
      <c r="BM60" s="375"/>
      <c r="BN60" s="367"/>
      <c r="BO60" s="368"/>
      <c r="BP60" s="368"/>
      <c r="BQ60" s="368"/>
      <c r="BR60" s="368"/>
      <c r="BS60" s="369"/>
      <c r="BT60" s="372"/>
      <c r="BU60" s="335"/>
      <c r="BV60" s="335"/>
      <c r="BW60" s="335"/>
      <c r="BX60" s="335"/>
      <c r="BY60" s="336"/>
      <c r="BZ60" s="202"/>
    </row>
    <row r="61" spans="1:78" ht="20.100000000000001" customHeight="1">
      <c r="A61" s="337" t="s">
        <v>27</v>
      </c>
      <c r="B61" s="338"/>
      <c r="C61" s="338"/>
      <c r="D61" s="338"/>
      <c r="E61" s="338"/>
      <c r="F61" s="338"/>
      <c r="G61" s="338"/>
      <c r="H61" s="338"/>
      <c r="I61" s="338"/>
      <c r="J61" s="338"/>
      <c r="K61" s="338"/>
      <c r="L61" s="338"/>
      <c r="M61" s="339"/>
      <c r="N61" s="346"/>
      <c r="O61" s="347"/>
      <c r="P61" s="347"/>
      <c r="Q61" s="347"/>
      <c r="R61" s="347"/>
      <c r="S61" s="347"/>
      <c r="T61" s="347"/>
      <c r="U61" s="347"/>
      <c r="V61" s="347"/>
      <c r="W61" s="347"/>
      <c r="X61" s="347"/>
      <c r="Y61" s="347"/>
      <c r="Z61" s="347"/>
      <c r="AA61" s="380"/>
      <c r="AB61" s="361" t="s">
        <v>28</v>
      </c>
      <c r="AC61" s="418"/>
      <c r="AD61" s="418"/>
      <c r="AE61" s="418"/>
      <c r="AF61" s="418"/>
      <c r="AG61" s="418"/>
      <c r="AH61" s="418"/>
      <c r="AI61" s="423"/>
      <c r="AJ61" s="424"/>
      <c r="AK61" s="424"/>
      <c r="AL61" s="424"/>
      <c r="AM61" s="424"/>
      <c r="AN61" s="424"/>
      <c r="AO61" s="424"/>
      <c r="AP61" s="425"/>
      <c r="AQ61" s="432" t="s">
        <v>3</v>
      </c>
      <c r="AR61" s="433"/>
      <c r="AS61" s="433"/>
      <c r="AT61" s="433"/>
      <c r="AU61" s="433"/>
      <c r="AV61" s="433"/>
      <c r="AW61" s="433"/>
      <c r="AX61" s="433"/>
      <c r="AY61" s="433"/>
      <c r="AZ61" s="433"/>
      <c r="BA61" s="434"/>
      <c r="BB61" s="352"/>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4"/>
      <c r="BZ61" s="202"/>
    </row>
    <row r="62" spans="1:78" ht="12.75" customHeight="1">
      <c r="A62" s="340"/>
      <c r="B62" s="341"/>
      <c r="C62" s="341"/>
      <c r="D62" s="341"/>
      <c r="E62" s="341"/>
      <c r="F62" s="341"/>
      <c r="G62" s="341"/>
      <c r="H62" s="341"/>
      <c r="I62" s="341"/>
      <c r="J62" s="341"/>
      <c r="K62" s="341"/>
      <c r="L62" s="341"/>
      <c r="M62" s="342"/>
      <c r="N62" s="348"/>
      <c r="O62" s="349"/>
      <c r="P62" s="349"/>
      <c r="Q62" s="349"/>
      <c r="R62" s="349"/>
      <c r="S62" s="349"/>
      <c r="T62" s="349"/>
      <c r="U62" s="349"/>
      <c r="V62" s="349"/>
      <c r="W62" s="349"/>
      <c r="X62" s="349"/>
      <c r="Y62" s="349"/>
      <c r="Z62" s="349"/>
      <c r="AA62" s="381"/>
      <c r="AB62" s="419"/>
      <c r="AC62" s="420"/>
      <c r="AD62" s="420"/>
      <c r="AE62" s="420"/>
      <c r="AF62" s="420"/>
      <c r="AG62" s="420"/>
      <c r="AH62" s="420"/>
      <c r="AI62" s="426"/>
      <c r="AJ62" s="427"/>
      <c r="AK62" s="427"/>
      <c r="AL62" s="427"/>
      <c r="AM62" s="427"/>
      <c r="AN62" s="427"/>
      <c r="AO62" s="427"/>
      <c r="AP62" s="428"/>
      <c r="AQ62" s="337" t="s">
        <v>26</v>
      </c>
      <c r="AR62" s="338"/>
      <c r="AS62" s="338"/>
      <c r="AT62" s="338"/>
      <c r="AU62" s="338"/>
      <c r="AV62" s="338"/>
      <c r="AW62" s="338"/>
      <c r="AX62" s="338"/>
      <c r="AY62" s="338"/>
      <c r="AZ62" s="338"/>
      <c r="BA62" s="339"/>
      <c r="BB62" s="355"/>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7"/>
      <c r="BZ62" s="202"/>
    </row>
    <row r="63" spans="1:78" ht="12.75" customHeight="1">
      <c r="A63" s="343"/>
      <c r="B63" s="344"/>
      <c r="C63" s="344"/>
      <c r="D63" s="344"/>
      <c r="E63" s="344"/>
      <c r="F63" s="344"/>
      <c r="G63" s="344"/>
      <c r="H63" s="344"/>
      <c r="I63" s="344"/>
      <c r="J63" s="344"/>
      <c r="K63" s="344"/>
      <c r="L63" s="344"/>
      <c r="M63" s="345"/>
      <c r="N63" s="350"/>
      <c r="O63" s="351"/>
      <c r="P63" s="351"/>
      <c r="Q63" s="351"/>
      <c r="R63" s="351"/>
      <c r="S63" s="351"/>
      <c r="T63" s="351"/>
      <c r="U63" s="351"/>
      <c r="V63" s="351"/>
      <c r="W63" s="351"/>
      <c r="X63" s="351"/>
      <c r="Y63" s="351"/>
      <c r="Z63" s="351"/>
      <c r="AA63" s="382"/>
      <c r="AB63" s="421"/>
      <c r="AC63" s="422"/>
      <c r="AD63" s="422"/>
      <c r="AE63" s="422"/>
      <c r="AF63" s="422"/>
      <c r="AG63" s="422"/>
      <c r="AH63" s="422"/>
      <c r="AI63" s="429"/>
      <c r="AJ63" s="430"/>
      <c r="AK63" s="430"/>
      <c r="AL63" s="430"/>
      <c r="AM63" s="430"/>
      <c r="AN63" s="430"/>
      <c r="AO63" s="430"/>
      <c r="AP63" s="431"/>
      <c r="AQ63" s="343"/>
      <c r="AR63" s="344"/>
      <c r="AS63" s="344"/>
      <c r="AT63" s="344"/>
      <c r="AU63" s="344"/>
      <c r="AV63" s="344"/>
      <c r="AW63" s="344"/>
      <c r="AX63" s="344"/>
      <c r="AY63" s="344"/>
      <c r="AZ63" s="344"/>
      <c r="BA63" s="345"/>
      <c r="BB63" s="358"/>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60"/>
      <c r="BZ63" s="202"/>
    </row>
    <row r="64" spans="1:78" ht="17.25" customHeight="1">
      <c r="A64" s="417" t="s">
        <v>29</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89" t="s">
        <v>42</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90" t="s">
        <v>167</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2"/>
      <c r="BZ70" s="202"/>
    </row>
    <row r="71" spans="1:78" ht="8.25" customHeigh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5"/>
      <c r="BZ71" s="202"/>
    </row>
    <row r="72" spans="1:78" ht="8.25" customHeight="1">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5"/>
      <c r="BZ72" s="202"/>
    </row>
    <row r="73" spans="1:78" ht="8.25" customHeight="1">
      <c r="A73" s="393"/>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5"/>
      <c r="BZ73" s="202"/>
    </row>
    <row r="74" spans="1:78" ht="8.2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5"/>
      <c r="BZ74" s="202"/>
    </row>
    <row r="75" spans="1:78" ht="8.25" customHeight="1">
      <c r="A75" s="393"/>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5"/>
      <c r="BZ75" s="202"/>
    </row>
    <row r="76" spans="1:78" ht="8.25" customHeight="1">
      <c r="A76" s="393"/>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5"/>
      <c r="BZ76" s="202"/>
    </row>
    <row r="77" spans="1:78" ht="8.25" customHeight="1">
      <c r="A77" s="393"/>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5"/>
      <c r="BZ77" s="202"/>
    </row>
    <row r="78" spans="1:78" ht="8.25" customHeight="1">
      <c r="A78" s="393"/>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5"/>
      <c r="BZ78" s="202"/>
    </row>
    <row r="79" spans="1:78" ht="8.25" customHeight="1">
      <c r="A79" s="393"/>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5"/>
      <c r="BZ79" s="202"/>
    </row>
    <row r="80" spans="1:78" ht="8.25" customHeight="1">
      <c r="A80" s="393"/>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5"/>
      <c r="BZ80" s="202"/>
    </row>
    <row r="81" spans="1:78" ht="8.25" customHeight="1">
      <c r="A81" s="393"/>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5"/>
      <c r="BZ81" s="202"/>
    </row>
    <row r="82" spans="1:78" ht="8.25" customHeight="1">
      <c r="A82" s="393"/>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5"/>
      <c r="BZ82" s="202"/>
    </row>
    <row r="83" spans="1:78" ht="8.25" customHeight="1">
      <c r="A83" s="393"/>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5"/>
      <c r="BZ83" s="202"/>
    </row>
    <row r="84" spans="1:78" ht="8.25" customHeight="1">
      <c r="A84" s="393"/>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5"/>
      <c r="BZ84" s="202"/>
    </row>
    <row r="85" spans="1:78" ht="8.25" customHeight="1">
      <c r="A85" s="393"/>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5"/>
      <c r="BZ85" s="202"/>
    </row>
    <row r="86" spans="1:78" ht="8.25" customHeight="1">
      <c r="A86" s="393"/>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5"/>
      <c r="BZ86" s="202"/>
    </row>
    <row r="87" spans="1:78" ht="8.25" customHeight="1">
      <c r="A87" s="393"/>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5"/>
      <c r="BZ87" s="202"/>
    </row>
    <row r="88" spans="1:78" ht="8.25" customHeight="1">
      <c r="A88" s="393"/>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5"/>
      <c r="BZ88" s="202"/>
    </row>
    <row r="89" spans="1:78" ht="8.25" customHeight="1">
      <c r="A89" s="393"/>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5"/>
      <c r="BZ89" s="202"/>
    </row>
    <row r="90" spans="1:78" ht="5.25" customHeight="1">
      <c r="A90" s="393"/>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5"/>
      <c r="BZ90" s="202"/>
    </row>
    <row r="91" spans="1:78" ht="5.25" customHeight="1">
      <c r="A91" s="393"/>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5"/>
      <c r="BZ91" s="202"/>
    </row>
    <row r="92" spans="1:78" ht="18.75">
      <c r="A92" s="396"/>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397"/>
      <c r="BJ92" s="397"/>
      <c r="BK92" s="397"/>
      <c r="BL92" s="397"/>
      <c r="BM92" s="397"/>
      <c r="BN92" s="397"/>
      <c r="BO92" s="397"/>
      <c r="BP92" s="397"/>
      <c r="BQ92" s="397"/>
      <c r="BR92" s="397"/>
      <c r="BS92" s="397"/>
      <c r="BT92" s="397"/>
      <c r="BU92" s="397"/>
      <c r="BV92" s="397"/>
      <c r="BW92" s="397"/>
      <c r="BX92" s="397"/>
      <c r="BY92" s="398"/>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77"/>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214"/>
      <c r="AN133" s="214"/>
      <c r="AO133" s="214"/>
      <c r="AP133" s="214"/>
      <c r="AQ133" s="214"/>
      <c r="AR133" s="214"/>
      <c r="AS133" s="241"/>
      <c r="AT133" s="241"/>
      <c r="AU133" s="241"/>
      <c r="AV133" s="241"/>
      <c r="AW133" s="241"/>
      <c r="AX133" s="241"/>
      <c r="AY133" s="241"/>
      <c r="AZ133" s="241"/>
      <c r="BA133" s="214"/>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202"/>
    </row>
    <row r="134" spans="1:86" ht="6" customHeight="1">
      <c r="A134" s="214"/>
      <c r="B134" s="377"/>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214"/>
      <c r="AN134" s="214"/>
      <c r="AO134" s="214"/>
      <c r="AP134" s="214"/>
      <c r="AQ134" s="214"/>
      <c r="AR134" s="214"/>
      <c r="AS134" s="241"/>
      <c r="AT134" s="241"/>
      <c r="AU134" s="241"/>
      <c r="AV134" s="241"/>
      <c r="AW134" s="241"/>
      <c r="AX134" s="241"/>
      <c r="AY134" s="241"/>
      <c r="AZ134" s="241"/>
      <c r="BA134" s="214"/>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202"/>
    </row>
    <row r="135" spans="1:86" ht="6" customHeight="1">
      <c r="A135" s="214"/>
      <c r="B135" s="377"/>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77"/>
      <c r="C138" s="377"/>
      <c r="D138" s="377"/>
      <c r="E138" s="377"/>
      <c r="F138" s="377"/>
      <c r="G138" s="377"/>
      <c r="H138" s="377"/>
      <c r="I138" s="377"/>
      <c r="J138" s="377"/>
      <c r="K138" s="377"/>
      <c r="L138" s="377"/>
      <c r="M138" s="377"/>
      <c r="N138" s="377"/>
      <c r="O138" s="377"/>
      <c r="P138" s="377"/>
      <c r="Q138" s="377"/>
      <c r="R138" s="377"/>
      <c r="S138" s="377"/>
      <c r="T138" s="377"/>
      <c r="U138" s="377"/>
      <c r="V138" s="377"/>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77"/>
      <c r="C140" s="377"/>
      <c r="D140" s="377"/>
      <c r="E140" s="377"/>
      <c r="F140" s="377"/>
      <c r="G140" s="377"/>
      <c r="H140" s="377"/>
      <c r="I140" s="377"/>
      <c r="J140" s="377"/>
      <c r="K140" s="377"/>
      <c r="L140" s="377"/>
      <c r="M140" s="377"/>
      <c r="N140" s="377"/>
      <c r="O140" s="377"/>
      <c r="P140" s="377"/>
      <c r="Q140" s="377"/>
      <c r="R140" s="377"/>
      <c r="S140" s="377"/>
      <c r="T140" s="377"/>
      <c r="U140" s="377"/>
      <c r="V140" s="377"/>
      <c r="W140" s="214"/>
      <c r="X140" s="214"/>
      <c r="Y140" s="214"/>
      <c r="Z140" s="214"/>
      <c r="AA140" s="214"/>
      <c r="AB140" s="214"/>
      <c r="AC140" s="214"/>
      <c r="AD140" s="214"/>
      <c r="AE140" s="378"/>
      <c r="AF140" s="378"/>
      <c r="AG140" s="378"/>
      <c r="AH140" s="378"/>
      <c r="AI140" s="378"/>
      <c r="AJ140" s="378"/>
      <c r="AK140" s="378"/>
      <c r="AL140" s="378"/>
      <c r="AM140" s="378"/>
      <c r="AN140" s="378"/>
      <c r="AO140" s="378"/>
      <c r="AP140" s="378"/>
      <c r="AQ140" s="378"/>
      <c r="AR140" s="378"/>
      <c r="AS140" s="378"/>
      <c r="AT140" s="378"/>
      <c r="AU140" s="378"/>
      <c r="AV140" s="214"/>
      <c r="AW140" s="214"/>
      <c r="AX140" s="214"/>
      <c r="AY140" s="214"/>
      <c r="AZ140" s="214"/>
      <c r="BA140" s="214"/>
      <c r="BB140" s="214"/>
      <c r="BC140" s="214"/>
      <c r="BD140" s="214"/>
      <c r="BE140" s="379"/>
      <c r="BF140" s="379"/>
      <c r="BG140" s="379"/>
      <c r="BH140" s="379"/>
      <c r="BI140" s="379"/>
      <c r="BJ140" s="379"/>
      <c r="BK140" s="379"/>
      <c r="BL140" s="379"/>
      <c r="BM140" s="379"/>
      <c r="BN140" s="379"/>
      <c r="BO140" s="379"/>
      <c r="BP140" s="379"/>
      <c r="BQ140" s="379"/>
      <c r="BR140" s="379"/>
      <c r="BS140" s="379"/>
      <c r="BT140" s="379"/>
      <c r="BU140" s="379"/>
      <c r="BV140" s="379"/>
      <c r="BW140" s="214"/>
      <c r="BX140" s="214"/>
      <c r="BY140" s="214"/>
      <c r="BZ140" s="202"/>
    </row>
    <row r="141" spans="1:86" ht="9" customHeight="1">
      <c r="A141" s="214"/>
      <c r="B141" s="214"/>
      <c r="C141" s="214"/>
      <c r="D141" s="214"/>
      <c r="E141" s="214"/>
      <c r="F141" s="214"/>
      <c r="G141" s="214"/>
      <c r="H141" s="214"/>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86"/>
      <c r="BB141" s="386"/>
      <c r="BC141" s="386"/>
      <c r="BD141" s="386"/>
      <c r="BE141" s="386"/>
      <c r="BF141" s="386"/>
      <c r="BG141" s="386"/>
      <c r="BH141" s="386"/>
      <c r="BI141" s="386"/>
      <c r="BJ141" s="386"/>
      <c r="BK141" s="386"/>
      <c r="BL141" s="386"/>
      <c r="BM141" s="386"/>
      <c r="BN141" s="386"/>
      <c r="BO141" s="386"/>
      <c r="BP141" s="386"/>
      <c r="BQ141" s="386"/>
      <c r="BR141" s="386"/>
      <c r="BS141" s="214"/>
      <c r="BT141" s="214"/>
      <c r="BU141" s="214"/>
      <c r="BV141" s="214"/>
      <c r="BW141" s="214"/>
      <c r="BX141" s="214"/>
      <c r="BY141" s="214"/>
      <c r="BZ141" s="202"/>
    </row>
    <row r="142" spans="1:86" ht="6" customHeight="1">
      <c r="A142" s="214"/>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202"/>
    </row>
    <row r="143" spans="1:86" ht="6" customHeight="1">
      <c r="A143" s="214"/>
      <c r="B143" s="376"/>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202"/>
    </row>
    <row r="144" spans="1:86" ht="6" customHeight="1">
      <c r="A144" s="214"/>
      <c r="B144" s="376"/>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202"/>
    </row>
    <row r="145" spans="1:78" ht="6.75" customHeight="1">
      <c r="A145" s="214"/>
      <c r="B145" s="376"/>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202"/>
    </row>
    <row r="146" spans="1:78" ht="6.75" customHeight="1">
      <c r="A146" s="214"/>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202"/>
    </row>
    <row r="147" spans="1:78" ht="6.75" customHeight="1">
      <c r="A147" s="214"/>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202"/>
    </row>
    <row r="148" spans="1:78" ht="6.75" customHeight="1">
      <c r="A148" s="214"/>
      <c r="B148" s="376"/>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202"/>
    </row>
    <row r="149" spans="1:78" ht="6.75" customHeight="1">
      <c r="A149" s="214"/>
      <c r="B149" s="376"/>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202"/>
    </row>
    <row r="150" spans="1:78" ht="6.75" customHeight="1">
      <c r="A150" s="214"/>
      <c r="B150" s="376"/>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202"/>
    </row>
    <row r="151" spans="1:78" ht="6.75" customHeight="1">
      <c r="A151" s="214"/>
      <c r="B151" s="376"/>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N29" sqref="N29:AM3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32</v>
      </c>
    </row>
    <row r="2" spans="1:20" ht="14.1" customHeight="1" thickBot="1">
      <c r="A2" s="510">
        <v>1</v>
      </c>
      <c r="B2" s="578" t="s">
        <v>133</v>
      </c>
      <c r="C2" s="574" t="s">
        <v>15</v>
      </c>
      <c r="D2" s="576" t="s">
        <v>16</v>
      </c>
      <c r="E2" s="573" t="s">
        <v>17</v>
      </c>
      <c r="F2" s="515" t="s">
        <v>19</v>
      </c>
      <c r="G2" s="558" t="s">
        <v>18</v>
      </c>
      <c r="H2" s="559" t="s">
        <v>33</v>
      </c>
      <c r="I2" s="87"/>
      <c r="N2" s="86" t="s">
        <v>143</v>
      </c>
    </row>
    <row r="3" spans="1:20" ht="14.1" customHeight="1" thickBot="1">
      <c r="A3" s="510"/>
      <c r="B3" s="579"/>
      <c r="C3" s="575"/>
      <c r="D3" s="577"/>
      <c r="E3" s="573"/>
      <c r="F3" s="516"/>
      <c r="G3" s="512"/>
      <c r="H3" s="560"/>
      <c r="I3" s="88" t="s">
        <v>66</v>
      </c>
      <c r="N3" s="555" t="s">
        <v>104</v>
      </c>
      <c r="O3" s="526" t="s">
        <v>106</v>
      </c>
      <c r="P3" s="526"/>
      <c r="Q3" s="89" t="s">
        <v>107</v>
      </c>
    </row>
    <row r="4" spans="1:20" ht="24.95" customHeight="1">
      <c r="A4" s="510"/>
      <c r="B4" s="90" t="s">
        <v>48</v>
      </c>
      <c r="C4" s="14"/>
      <c r="D4" s="15"/>
      <c r="E4" s="16"/>
      <c r="F4" s="17"/>
      <c r="G4" s="18"/>
      <c r="H4" s="91">
        <f>SUM(C4:G4)</f>
        <v>0</v>
      </c>
      <c r="I4" s="92">
        <f>H4-E4-G4</f>
        <v>0</v>
      </c>
      <c r="K4" s="567" t="s">
        <v>85</v>
      </c>
      <c r="L4" s="568"/>
      <c r="N4" s="556"/>
      <c r="O4" s="553" t="s">
        <v>68</v>
      </c>
      <c r="P4" s="554" t="s">
        <v>105</v>
      </c>
      <c r="Q4" s="527" t="s">
        <v>108</v>
      </c>
    </row>
    <row r="5" spans="1:20" ht="24.95" customHeight="1" thickBot="1">
      <c r="A5" s="510"/>
      <c r="B5" s="93" t="s">
        <v>86</v>
      </c>
      <c r="C5" s="34"/>
      <c r="D5" s="35"/>
      <c r="E5" s="36"/>
      <c r="F5" s="37"/>
      <c r="G5" s="38"/>
      <c r="H5" s="94">
        <f>SUM(C5:G5)</f>
        <v>0</v>
      </c>
      <c r="I5" s="95">
        <f>H5-E5-G5</f>
        <v>0</v>
      </c>
      <c r="K5" s="569"/>
      <c r="L5" s="570"/>
      <c r="N5" s="557"/>
      <c r="O5" s="553"/>
      <c r="P5" s="554"/>
      <c r="Q5" s="527"/>
    </row>
    <row r="6" spans="1:20" ht="24.95" customHeight="1" thickTop="1" thickBot="1">
      <c r="A6" s="510"/>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6" t="str">
        <f>IF(I4&lt;I5,"①","②")</f>
        <v>②</v>
      </c>
      <c r="L6" s="492"/>
      <c r="N6" s="98" t="b">
        <f>IF(OR(AND(O6,P6),Q6),TRUE)</f>
        <v>1</v>
      </c>
      <c r="O6" s="99" t="b">
        <f>IF(I6&lt;&gt;0,TRUE)</f>
        <v>0</v>
      </c>
      <c r="P6" s="100" t="b">
        <f>IF(I6&gt;I13,TRUE)</f>
        <v>0</v>
      </c>
      <c r="Q6" s="101" t="b">
        <f>IF(AND(H6=0,H13=0),TRUE)</f>
        <v>1</v>
      </c>
    </row>
    <row r="7" spans="1:20" ht="54" customHeight="1">
      <c r="A7" s="581" t="s">
        <v>110</v>
      </c>
      <c r="B7" s="525"/>
      <c r="C7" s="525"/>
      <c r="D7" s="525"/>
      <c r="E7" s="525"/>
      <c r="F7" s="525"/>
      <c r="G7" s="525"/>
      <c r="H7" s="525"/>
      <c r="I7" s="525"/>
    </row>
    <row r="8" spans="1:20" ht="19.5" thickBot="1">
      <c r="A8" s="525" t="s">
        <v>109</v>
      </c>
      <c r="B8" s="525"/>
      <c r="C8" s="525"/>
      <c r="D8" s="525"/>
      <c r="E8" s="525"/>
      <c r="F8" s="525"/>
      <c r="G8" s="525"/>
      <c r="H8" s="525"/>
      <c r="I8" s="525"/>
      <c r="M8" s="86" t="s">
        <v>100</v>
      </c>
    </row>
    <row r="9" spans="1:20">
      <c r="A9" s="525" t="s">
        <v>65</v>
      </c>
      <c r="B9" s="525"/>
      <c r="C9" s="525"/>
      <c r="D9" s="525"/>
      <c r="E9" s="525"/>
      <c r="F9" s="525"/>
      <c r="G9" s="525"/>
      <c r="H9" s="525"/>
      <c r="I9" s="525"/>
      <c r="K9" s="561" t="s">
        <v>113</v>
      </c>
      <c r="L9" s="562"/>
      <c r="M9" s="508" t="s">
        <v>15</v>
      </c>
      <c r="N9" s="508" t="s">
        <v>16</v>
      </c>
      <c r="O9" s="508" t="s">
        <v>17</v>
      </c>
      <c r="P9" s="530" t="s">
        <v>19</v>
      </c>
      <c r="Q9" s="528" t="s">
        <v>44</v>
      </c>
      <c r="R9" s="534" t="s">
        <v>33</v>
      </c>
      <c r="S9" s="102"/>
    </row>
    <row r="10" spans="1:20" ht="14.1" customHeight="1" thickBot="1">
      <c r="K10" s="563"/>
      <c r="L10" s="564"/>
      <c r="M10" s="509"/>
      <c r="N10" s="509"/>
      <c r="O10" s="509"/>
      <c r="P10" s="531"/>
      <c r="Q10" s="529"/>
      <c r="R10" s="534"/>
      <c r="S10" s="103" t="s">
        <v>67</v>
      </c>
    </row>
    <row r="11" spans="1:20" ht="12" customHeight="1" thickBot="1">
      <c r="A11" s="510">
        <v>2</v>
      </c>
      <c r="B11" s="580" t="s">
        <v>141</v>
      </c>
      <c r="C11" s="574" t="s">
        <v>15</v>
      </c>
      <c r="D11" s="576" t="s">
        <v>16</v>
      </c>
      <c r="E11" s="573" t="s">
        <v>17</v>
      </c>
      <c r="F11" s="515" t="s">
        <v>19</v>
      </c>
      <c r="G11" s="512" t="s">
        <v>44</v>
      </c>
      <c r="H11" s="559" t="s">
        <v>33</v>
      </c>
      <c r="I11" s="87"/>
      <c r="K11" s="565"/>
      <c r="L11" s="533"/>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0"/>
      <c r="B12" s="580"/>
      <c r="C12" s="575"/>
      <c r="D12" s="577"/>
      <c r="E12" s="573"/>
      <c r="F12" s="516"/>
      <c r="G12" s="512"/>
      <c r="H12" s="560"/>
      <c r="I12" s="88" t="s">
        <v>34</v>
      </c>
      <c r="K12" s="571" t="s">
        <v>152</v>
      </c>
      <c r="L12" s="249" t="s">
        <v>150</v>
      </c>
      <c r="M12" s="256">
        <f>IF(M11&gt;0,M11*-1,0)</f>
        <v>0</v>
      </c>
      <c r="N12" s="256">
        <f>IF(N11&gt;0,N11*-1,0)</f>
        <v>0</v>
      </c>
      <c r="O12" s="256">
        <f>IF(O11&gt;0,O11*-1,0)</f>
        <v>0</v>
      </c>
      <c r="P12" s="257">
        <f>IF(P11&gt;0,P11*-1,0)</f>
        <v>0</v>
      </c>
      <c r="Q12" s="252"/>
      <c r="R12" s="253"/>
      <c r="S12" s="254">
        <f>IF(S11&gt;0,S11*-1,0)</f>
        <v>0</v>
      </c>
    </row>
    <row r="13" spans="1:20" ht="24.95" customHeight="1" thickBot="1">
      <c r="A13" s="510"/>
      <c r="B13" s="580"/>
      <c r="C13" s="21"/>
      <c r="D13" s="22"/>
      <c r="E13" s="23"/>
      <c r="F13" s="24"/>
      <c r="G13" s="20">
        <v>0</v>
      </c>
      <c r="H13" s="108">
        <f>SUM(C13:G13)</f>
        <v>0</v>
      </c>
      <c r="I13" s="109">
        <f>H13-E13-G13</f>
        <v>0</v>
      </c>
      <c r="K13" s="572"/>
      <c r="L13" s="258" t="s">
        <v>151</v>
      </c>
      <c r="M13" s="259">
        <f>IF(M11&lt;0,M11*-1,0)</f>
        <v>0</v>
      </c>
      <c r="N13" s="259">
        <f>IF(N11&lt;0,N11*-1,0)</f>
        <v>0</v>
      </c>
      <c r="O13" s="259">
        <f>IF(O11&lt;0,O11*-1,0)</f>
        <v>0</v>
      </c>
      <c r="P13" s="260">
        <f>IF(P11&lt;0,P11*-1,0)</f>
        <v>0</v>
      </c>
      <c r="Q13" s="251"/>
      <c r="R13" s="250"/>
      <c r="S13" s="255">
        <f>IF(S11&lt;0,S11*-1,0)</f>
        <v>0</v>
      </c>
    </row>
    <row r="14" spans="1:20" ht="14.1" customHeight="1" thickBot="1">
      <c r="I14" s="111" t="s">
        <v>54</v>
      </c>
      <c r="R14" s="120"/>
      <c r="S14" s="121"/>
      <c r="T14" s="112"/>
    </row>
    <row r="15" spans="1:20" s="112" customFormat="1" ht="12.6" customHeight="1" thickBot="1">
      <c r="A15" s="517">
        <v>3</v>
      </c>
      <c r="B15" s="592" t="s">
        <v>159</v>
      </c>
      <c r="C15" s="599" t="s">
        <v>15</v>
      </c>
      <c r="D15" s="597" t="s">
        <v>16</v>
      </c>
      <c r="E15" s="596" t="s">
        <v>17</v>
      </c>
      <c r="F15" s="582" t="s">
        <v>19</v>
      </c>
      <c r="G15" s="584" t="s">
        <v>55</v>
      </c>
      <c r="H15" s="113"/>
      <c r="I15" s="113"/>
      <c r="K15" s="246" t="s">
        <v>154</v>
      </c>
      <c r="L15" s="114"/>
      <c r="M15" s="115"/>
      <c r="N15" s="115"/>
      <c r="O15" s="115"/>
      <c r="P15" s="115"/>
      <c r="Q15" s="114"/>
      <c r="R15" s="86"/>
      <c r="S15" s="86"/>
    </row>
    <row r="16" spans="1:20" s="112" customFormat="1" ht="12.6" customHeight="1">
      <c r="A16" s="518"/>
      <c r="B16" s="593"/>
      <c r="C16" s="600"/>
      <c r="D16" s="598"/>
      <c r="E16" s="583"/>
      <c r="F16" s="583"/>
      <c r="G16" s="585"/>
      <c r="H16" s="116"/>
      <c r="I16" s="116"/>
      <c r="K16" s="549" t="s">
        <v>155</v>
      </c>
      <c r="L16" s="550"/>
      <c r="M16" s="118" t="s">
        <v>80</v>
      </c>
      <c r="N16" s="118" t="s">
        <v>81</v>
      </c>
      <c r="O16" s="118" t="s">
        <v>82</v>
      </c>
      <c r="P16" s="119" t="s">
        <v>83</v>
      </c>
      <c r="Q16" s="114"/>
    </row>
    <row r="17" spans="1:20" s="112" customFormat="1" ht="24.95" customHeight="1">
      <c r="A17" s="518"/>
      <c r="B17" s="593"/>
      <c r="C17" s="25"/>
      <c r="D17" s="26"/>
      <c r="E17" s="27"/>
      <c r="F17" s="28"/>
      <c r="G17" s="117">
        <f>SUM(C17,D17,F17)</f>
        <v>0</v>
      </c>
      <c r="H17" s="113"/>
      <c r="I17" s="113"/>
      <c r="K17" s="590" t="s">
        <v>153</v>
      </c>
      <c r="L17" s="591"/>
      <c r="M17" s="261">
        <f>IF(C17&lt;0,C17,0)</f>
        <v>0</v>
      </c>
      <c r="N17" s="261">
        <f t="shared" ref="N17:P17" si="1">IF(D17&lt;0,D17,0)</f>
        <v>0</v>
      </c>
      <c r="O17" s="261">
        <f t="shared" si="1"/>
        <v>0</v>
      </c>
      <c r="P17" s="262">
        <f t="shared" si="1"/>
        <v>0</v>
      </c>
      <c r="Q17" s="114"/>
      <c r="R17" s="120"/>
      <c r="S17" s="121"/>
    </row>
    <row r="18" spans="1:20" s="112" customFormat="1" ht="19.5" thickBot="1">
      <c r="A18" s="519"/>
      <c r="B18" s="122" t="s">
        <v>160</v>
      </c>
      <c r="C18" s="30"/>
      <c r="D18" s="31"/>
      <c r="E18" s="32"/>
      <c r="F18" s="33"/>
      <c r="G18" s="123">
        <f>SUM(C18,D18,F18)</f>
        <v>0</v>
      </c>
      <c r="H18" s="113"/>
      <c r="I18" s="113"/>
      <c r="K18" s="547" t="s">
        <v>114</v>
      </c>
      <c r="L18" s="548"/>
      <c r="M18" s="124">
        <f>IF(C17&gt;0,C17,0)</f>
        <v>0</v>
      </c>
      <c r="N18" s="124">
        <f t="shared" ref="N18:P18" si="2">IF(D17&gt;0,D17,0)</f>
        <v>0</v>
      </c>
      <c r="O18" s="124">
        <f t="shared" si="2"/>
        <v>0</v>
      </c>
      <c r="P18" s="125">
        <f t="shared" si="2"/>
        <v>0</v>
      </c>
      <c r="Q18" s="114"/>
      <c r="R18" s="86"/>
      <c r="S18" s="86"/>
    </row>
    <row r="19" spans="1:20" s="112" customFormat="1" ht="13.5" customHeight="1">
      <c r="A19" s="586" t="s">
        <v>161</v>
      </c>
      <c r="B19" s="586"/>
      <c r="C19" s="586"/>
      <c r="D19" s="586"/>
      <c r="E19" s="586"/>
      <c r="F19" s="586"/>
      <c r="G19" s="586"/>
      <c r="H19" s="586"/>
      <c r="I19" s="586"/>
      <c r="T19" s="86"/>
    </row>
    <row r="20" spans="1:20" s="112" customFormat="1" ht="38.25" customHeight="1" thickBot="1">
      <c r="A20" s="586"/>
      <c r="B20" s="586"/>
      <c r="C20" s="586"/>
      <c r="D20" s="586"/>
      <c r="E20" s="586"/>
      <c r="F20" s="586"/>
      <c r="G20" s="586"/>
      <c r="H20" s="586"/>
      <c r="I20" s="586"/>
      <c r="T20" s="86"/>
    </row>
    <row r="21" spans="1:20" s="112" customFormat="1" ht="13.5" customHeight="1">
      <c r="A21" s="86"/>
      <c r="B21" s="86"/>
      <c r="C21" s="86"/>
      <c r="D21" s="86"/>
      <c r="E21" s="86"/>
      <c r="F21" s="86"/>
      <c r="G21" s="86"/>
      <c r="H21" s="86"/>
      <c r="I21" s="86"/>
      <c r="K21" s="535" t="s">
        <v>70</v>
      </c>
      <c r="L21" s="536"/>
      <c r="M21" s="126" t="s">
        <v>165</v>
      </c>
      <c r="N21" s="127" t="s">
        <v>166</v>
      </c>
      <c r="O21" s="128" t="s">
        <v>158</v>
      </c>
      <c r="P21" s="504" t="s">
        <v>76</v>
      </c>
      <c r="Q21" s="505"/>
      <c r="R21" s="129"/>
      <c r="S21" s="130"/>
      <c r="T21" s="86"/>
    </row>
    <row r="22" spans="1:20" s="112" customFormat="1" ht="24.95" customHeight="1">
      <c r="A22" s="510">
        <v>4</v>
      </c>
      <c r="B22" s="520" t="s">
        <v>53</v>
      </c>
      <c r="C22" s="131" t="s">
        <v>17</v>
      </c>
      <c r="D22" s="131" t="s">
        <v>37</v>
      </c>
      <c r="E22" s="131" t="s">
        <v>33</v>
      </c>
      <c r="F22" s="86"/>
      <c r="G22" s="86"/>
      <c r="H22" s="86"/>
      <c r="I22" s="86"/>
      <c r="K22" s="537"/>
      <c r="L22" s="538"/>
      <c r="M22" s="132" t="s">
        <v>72</v>
      </c>
      <c r="N22" s="133" t="s">
        <v>71</v>
      </c>
      <c r="O22" s="134" t="s">
        <v>73</v>
      </c>
      <c r="P22" s="506"/>
      <c r="Q22" s="507"/>
      <c r="R22" s="135" t="s">
        <v>74</v>
      </c>
      <c r="S22" s="136" t="s">
        <v>75</v>
      </c>
      <c r="T22" s="86"/>
    </row>
    <row r="23" spans="1:20" s="112" customFormat="1" ht="24.95" customHeight="1" thickBot="1">
      <c r="A23" s="510"/>
      <c r="B23" s="520"/>
      <c r="C23" s="104">
        <f>IF(E6&lt;E13,P24,0)</f>
        <v>0</v>
      </c>
      <c r="D23" s="29"/>
      <c r="E23" s="104">
        <f>SUM(C23:D23)</f>
        <v>0</v>
      </c>
      <c r="F23" s="86"/>
      <c r="G23" s="86"/>
      <c r="H23" s="86"/>
      <c r="I23" s="86"/>
      <c r="K23" s="537"/>
      <c r="L23" s="538"/>
      <c r="M23" s="137" t="s">
        <v>156</v>
      </c>
      <c r="N23" s="138" t="s">
        <v>157</v>
      </c>
      <c r="O23" s="139" t="s">
        <v>144</v>
      </c>
      <c r="P23" s="506"/>
      <c r="Q23" s="507"/>
      <c r="R23" s="140" t="s">
        <v>77</v>
      </c>
      <c r="S23" s="141" t="s">
        <v>69</v>
      </c>
      <c r="T23" s="86"/>
    </row>
    <row r="24" spans="1:20" ht="13.5" customHeight="1" thickBot="1">
      <c r="K24" s="539"/>
      <c r="L24" s="540"/>
      <c r="M24" s="142">
        <f>I6-I13</f>
        <v>0</v>
      </c>
      <c r="N24" s="143">
        <f>G17</f>
        <v>0</v>
      </c>
      <c r="O24" s="144">
        <f>IF(M24&gt;N24,M24-N24,0)</f>
        <v>0</v>
      </c>
      <c r="P24" s="551">
        <f>MIN(R24:S24)</f>
        <v>0</v>
      </c>
      <c r="Q24" s="552"/>
      <c r="R24" s="145">
        <f>O24-D23</f>
        <v>0</v>
      </c>
      <c r="S24" s="146">
        <f>E13+E17-E6</f>
        <v>0</v>
      </c>
    </row>
    <row r="25" spans="1:20" ht="12.6" customHeight="1" thickBot="1">
      <c r="A25" s="510">
        <v>5</v>
      </c>
      <c r="B25" s="580" t="s">
        <v>101</v>
      </c>
      <c r="C25" s="574" t="s">
        <v>15</v>
      </c>
      <c r="D25" s="576" t="s">
        <v>16</v>
      </c>
      <c r="E25" s="573" t="s">
        <v>17</v>
      </c>
      <c r="F25" s="515" t="s">
        <v>19</v>
      </c>
      <c r="G25" s="512" t="s">
        <v>18</v>
      </c>
      <c r="H25" s="559" t="s">
        <v>33</v>
      </c>
      <c r="I25" s="87"/>
    </row>
    <row r="26" spans="1:20" ht="12.6" customHeight="1">
      <c r="A26" s="510"/>
      <c r="B26" s="580"/>
      <c r="C26" s="575"/>
      <c r="D26" s="577"/>
      <c r="E26" s="573"/>
      <c r="F26" s="516"/>
      <c r="G26" s="512"/>
      <c r="H26" s="560"/>
      <c r="I26" s="88" t="s">
        <v>34</v>
      </c>
    </row>
    <row r="27" spans="1:20" ht="24.95" customHeight="1" thickBot="1">
      <c r="A27" s="510"/>
      <c r="B27" s="580"/>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0">
        <v>6</v>
      </c>
      <c r="B29" s="594" t="s">
        <v>147</v>
      </c>
      <c r="C29" s="153" t="s">
        <v>146</v>
      </c>
      <c r="E29" s="154" t="s">
        <v>102</v>
      </c>
      <c r="F29" s="153" t="s">
        <v>148</v>
      </c>
      <c r="G29" s="153" t="s">
        <v>79</v>
      </c>
      <c r="H29" s="263" t="s">
        <v>163</v>
      </c>
      <c r="I29" s="155" t="s">
        <v>78</v>
      </c>
    </row>
    <row r="30" spans="1:20" ht="24.95" customHeight="1" thickBot="1">
      <c r="A30" s="510"/>
      <c r="B30" s="595"/>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 customHeight="1" thickBot="1">
      <c r="A32" s="510">
        <v>7</v>
      </c>
      <c r="B32" s="578" t="s">
        <v>134</v>
      </c>
      <c r="C32" s="574" t="s">
        <v>15</v>
      </c>
      <c r="D32" s="576" t="s">
        <v>16</v>
      </c>
      <c r="E32" s="573" t="s">
        <v>17</v>
      </c>
      <c r="F32" s="515" t="s">
        <v>19</v>
      </c>
      <c r="G32" s="512" t="s">
        <v>18</v>
      </c>
      <c r="H32" s="559" t="s">
        <v>33</v>
      </c>
      <c r="I32" s="87"/>
      <c r="K32" s="541" t="s">
        <v>132</v>
      </c>
      <c r="L32" s="542"/>
      <c r="M32" s="509" t="s">
        <v>15</v>
      </c>
      <c r="N32" s="509" t="s">
        <v>16</v>
      </c>
      <c r="O32" s="509" t="s">
        <v>17</v>
      </c>
      <c r="P32" s="509" t="s">
        <v>19</v>
      </c>
      <c r="Q32" s="532" t="s">
        <v>44</v>
      </c>
      <c r="R32" s="534" t="s">
        <v>33</v>
      </c>
      <c r="S32" s="102"/>
    </row>
    <row r="33" spans="1:19" ht="14.1" customHeight="1">
      <c r="A33" s="510"/>
      <c r="B33" s="579"/>
      <c r="C33" s="575"/>
      <c r="D33" s="577"/>
      <c r="E33" s="573"/>
      <c r="F33" s="516"/>
      <c r="G33" s="512"/>
      <c r="H33" s="560"/>
      <c r="I33" s="88" t="s">
        <v>34</v>
      </c>
      <c r="K33" s="543"/>
      <c r="L33" s="544"/>
      <c r="M33" s="509"/>
      <c r="N33" s="509"/>
      <c r="O33" s="509"/>
      <c r="P33" s="509"/>
      <c r="Q33" s="533"/>
      <c r="R33" s="534"/>
      <c r="S33" s="103" t="s">
        <v>67</v>
      </c>
    </row>
    <row r="34" spans="1:19" ht="24.95" customHeight="1">
      <c r="A34" s="510"/>
      <c r="B34" s="156" t="s">
        <v>48</v>
      </c>
      <c r="C34" s="60"/>
      <c r="D34" s="61"/>
      <c r="E34" s="62"/>
      <c r="F34" s="63"/>
      <c r="G34" s="64"/>
      <c r="H34" s="107">
        <f>SUM(C34:G34)</f>
        <v>0</v>
      </c>
      <c r="I34" s="157">
        <f>H34-E34-G34</f>
        <v>0</v>
      </c>
      <c r="K34" s="545"/>
      <c r="L34" s="546"/>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0"/>
      <c r="B35" s="158" t="s">
        <v>88</v>
      </c>
      <c r="C35" s="65"/>
      <c r="D35" s="66"/>
      <c r="E35" s="62"/>
      <c r="F35" s="67"/>
      <c r="G35" s="64"/>
      <c r="H35" s="107">
        <f>SUM(C35:G35)</f>
        <v>0</v>
      </c>
      <c r="I35" s="150">
        <f>H35-E35-G35</f>
        <v>0</v>
      </c>
    </row>
    <row r="36" spans="1:19" ht="18.75" customHeight="1">
      <c r="A36" s="525" t="s">
        <v>111</v>
      </c>
      <c r="B36" s="525"/>
      <c r="C36" s="525"/>
      <c r="D36" s="525"/>
      <c r="E36" s="525"/>
      <c r="F36" s="525"/>
      <c r="G36" s="525"/>
      <c r="H36" s="525"/>
      <c r="I36" s="525"/>
    </row>
    <row r="37" spans="1:19" ht="13.5" customHeight="1" thickBot="1"/>
    <row r="38" spans="1:19" ht="33" customHeight="1">
      <c r="A38" s="510">
        <v>8</v>
      </c>
      <c r="B38" s="159" t="s">
        <v>47</v>
      </c>
      <c r="C38" s="131" t="s">
        <v>15</v>
      </c>
      <c r="D38" s="131" t="s">
        <v>16</v>
      </c>
      <c r="E38" s="131" t="s">
        <v>19</v>
      </c>
      <c r="F38" s="131" t="s">
        <v>33</v>
      </c>
      <c r="M38" s="248"/>
      <c r="N38" s="245" t="s">
        <v>131</v>
      </c>
      <c r="O38" s="245" t="s">
        <v>130</v>
      </c>
      <c r="Q38" s="497" t="s">
        <v>128</v>
      </c>
      <c r="R38" s="498"/>
      <c r="S38" s="160" t="s">
        <v>129</v>
      </c>
    </row>
    <row r="39" spans="1:19" ht="24.95" customHeight="1">
      <c r="A39" s="510"/>
      <c r="B39" s="161" t="s">
        <v>89</v>
      </c>
      <c r="C39" s="68"/>
      <c r="D39" s="68"/>
      <c r="E39" s="68"/>
      <c r="F39" s="162">
        <f>SUM(C39:E39)</f>
        <v>0</v>
      </c>
      <c r="N39" s="110">
        <f>IF(AND(I34&lt;&gt;I35,H50="Ｂ"),E50,E49)</f>
        <v>0</v>
      </c>
      <c r="O39" s="244">
        <f>IF(AND(I34&lt;&gt;I35,H50="Ｂ"),C50,C49)</f>
        <v>0</v>
      </c>
      <c r="Q39" s="163">
        <v>0</v>
      </c>
      <c r="R39" s="19" t="s">
        <v>123</v>
      </c>
      <c r="S39" s="105">
        <v>1140</v>
      </c>
    </row>
    <row r="40" spans="1:19" ht="24.95" customHeight="1">
      <c r="A40" s="510"/>
      <c r="B40" s="161" t="s">
        <v>90</v>
      </c>
      <c r="C40" s="68"/>
      <c r="D40" s="68"/>
      <c r="E40" s="68"/>
      <c r="F40" s="162">
        <f>SUM(C40:E40)</f>
        <v>0</v>
      </c>
      <c r="Q40" s="163">
        <v>0.5</v>
      </c>
      <c r="R40" s="19" t="s">
        <v>124</v>
      </c>
      <c r="S40" s="105">
        <v>1368</v>
      </c>
    </row>
    <row r="41" spans="1:19" ht="24" customHeight="1">
      <c r="A41" s="513" t="s">
        <v>138</v>
      </c>
      <c r="B41" s="514"/>
      <c r="C41" s="514"/>
      <c r="D41" s="514"/>
      <c r="E41" s="514"/>
      <c r="F41" s="514"/>
      <c r="G41" s="514"/>
      <c r="H41" s="514"/>
      <c r="I41" s="514"/>
      <c r="Q41" s="163">
        <v>0.6</v>
      </c>
      <c r="R41" s="19" t="s">
        <v>125</v>
      </c>
      <c r="S41" s="105">
        <v>1596</v>
      </c>
    </row>
    <row r="42" spans="1:19" ht="24" customHeight="1">
      <c r="A42" s="514"/>
      <c r="B42" s="514"/>
      <c r="C42" s="514"/>
      <c r="D42" s="514"/>
      <c r="E42" s="514"/>
      <c r="F42" s="514"/>
      <c r="G42" s="514"/>
      <c r="H42" s="514"/>
      <c r="I42" s="514"/>
      <c r="Q42" s="163">
        <v>0.7</v>
      </c>
      <c r="R42" s="19" t="s">
        <v>126</v>
      </c>
      <c r="S42" s="105">
        <v>1824</v>
      </c>
    </row>
    <row r="43" spans="1:19" ht="22.5" customHeight="1">
      <c r="A43" s="514"/>
      <c r="B43" s="514"/>
      <c r="C43" s="514"/>
      <c r="D43" s="514"/>
      <c r="E43" s="514"/>
      <c r="F43" s="514"/>
      <c r="G43" s="514"/>
      <c r="H43" s="514"/>
      <c r="I43" s="514"/>
      <c r="Q43" s="163">
        <v>0.8</v>
      </c>
      <c r="R43" s="19" t="s">
        <v>127</v>
      </c>
      <c r="S43" s="105">
        <v>2052</v>
      </c>
    </row>
    <row r="44" spans="1:19" ht="22.5" customHeight="1" thickBot="1">
      <c r="A44" s="514"/>
      <c r="B44" s="514"/>
      <c r="C44" s="514"/>
      <c r="D44" s="514"/>
      <c r="E44" s="514"/>
      <c r="F44" s="514"/>
      <c r="G44" s="514"/>
      <c r="H44" s="514"/>
      <c r="I44" s="514"/>
      <c r="Q44" s="164">
        <v>0.9</v>
      </c>
      <c r="R44" s="165"/>
      <c r="S44" s="148">
        <v>2280</v>
      </c>
    </row>
    <row r="45" spans="1:19" ht="22.5" customHeight="1">
      <c r="A45" s="514"/>
      <c r="B45" s="514"/>
      <c r="C45" s="514"/>
      <c r="D45" s="514"/>
      <c r="E45" s="514"/>
      <c r="F45" s="514"/>
      <c r="G45" s="514"/>
      <c r="H45" s="514"/>
      <c r="I45" s="514"/>
    </row>
    <row r="46" spans="1:19">
      <c r="A46" s="525" t="s">
        <v>142</v>
      </c>
      <c r="B46" s="525"/>
      <c r="C46" s="525"/>
      <c r="D46" s="525"/>
      <c r="E46" s="525"/>
      <c r="F46" s="525"/>
      <c r="G46" s="525"/>
      <c r="H46" s="525"/>
      <c r="I46" s="525"/>
    </row>
    <row r="47" spans="1:19" ht="13.5" customHeight="1"/>
    <row r="48" spans="1:19" ht="24.95" customHeight="1">
      <c r="A48" s="517">
        <v>9</v>
      </c>
      <c r="B48" s="166" t="s">
        <v>51</v>
      </c>
      <c r="C48" s="523" t="s">
        <v>46</v>
      </c>
      <c r="D48" s="523"/>
      <c r="E48" s="523" t="s">
        <v>45</v>
      </c>
      <c r="F48" s="523"/>
      <c r="H48" s="520" t="s">
        <v>52</v>
      </c>
      <c r="I48" s="167"/>
    </row>
    <row r="49" spans="1:18" ht="24.95" customHeight="1">
      <c r="A49" s="518"/>
      <c r="B49" s="168" t="s">
        <v>50</v>
      </c>
      <c r="C49" s="522">
        <f>IFERROR(ROUNDDOWN(F39/I34*1/365,3),0)</f>
        <v>0</v>
      </c>
      <c r="D49" s="522"/>
      <c r="E49" s="524">
        <f>ROUNDDOWN(C49*I34,0)</f>
        <v>0</v>
      </c>
      <c r="F49" s="524"/>
      <c r="G49" s="86" t="s">
        <v>49</v>
      </c>
      <c r="H49" s="521"/>
      <c r="I49" s="169" t="s">
        <v>62</v>
      </c>
    </row>
    <row r="50" spans="1:18" ht="24.95" customHeight="1">
      <c r="A50" s="519"/>
      <c r="B50" s="168" t="s">
        <v>87</v>
      </c>
      <c r="C50" s="522">
        <f>IFERROR(ROUNDDOWN(F40/I35*1/365,3),0)</f>
        <v>0</v>
      </c>
      <c r="D50" s="522"/>
      <c r="E50" s="524">
        <f>ROUNDDOWN(C50*I35,0)</f>
        <v>0</v>
      </c>
      <c r="F50" s="524"/>
      <c r="G50" s="86" t="s">
        <v>49</v>
      </c>
      <c r="H50" s="172" t="s">
        <v>149</v>
      </c>
      <c r="I50" s="169" t="s">
        <v>63</v>
      </c>
    </row>
    <row r="51" spans="1:18" ht="13.5" customHeight="1"/>
    <row r="52" spans="1:18" ht="26.1" customHeight="1" thickBot="1">
      <c r="A52" s="510">
        <v>10</v>
      </c>
      <c r="B52" s="511" t="s">
        <v>139</v>
      </c>
      <c r="C52" s="131" t="s">
        <v>35</v>
      </c>
      <c r="D52" s="131" t="s">
        <v>84</v>
      </c>
      <c r="E52" s="173" t="s">
        <v>36</v>
      </c>
      <c r="L52" s="86" t="s">
        <v>112</v>
      </c>
    </row>
    <row r="53" spans="1:18" ht="26.1" customHeight="1">
      <c r="A53" s="510"/>
      <c r="B53" s="511"/>
      <c r="C53" s="174">
        <f>VLOOKUP(O39,Q39:S44,3)</f>
        <v>1140</v>
      </c>
      <c r="D53" s="110">
        <f>IF(I6&lt;N39,0,IF(I6-N39&gt;I30+C30,I30,IF(I6-N39-C30&gt;0,I6-N39-C30,0)))</f>
        <v>0</v>
      </c>
      <c r="E53" s="174">
        <f>C53*D53</f>
        <v>0</v>
      </c>
      <c r="L53" s="499" t="s">
        <v>92</v>
      </c>
      <c r="M53" s="500"/>
      <c r="N53" s="587" t="s">
        <v>135</v>
      </c>
      <c r="O53" s="588" t="s">
        <v>91</v>
      </c>
    </row>
    <row r="54" spans="1:18" ht="13.5" customHeight="1">
      <c r="L54" s="501"/>
      <c r="M54" s="502"/>
      <c r="N54" s="502"/>
      <c r="O54" s="589"/>
    </row>
    <row r="55" spans="1:18" ht="26.1" customHeight="1" thickBot="1">
      <c r="A55" s="510">
        <v>11</v>
      </c>
      <c r="B55" s="511" t="s">
        <v>140</v>
      </c>
      <c r="C55" s="131" t="s">
        <v>35</v>
      </c>
      <c r="D55" s="131" t="s">
        <v>84</v>
      </c>
      <c r="E55" s="173" t="s">
        <v>36</v>
      </c>
      <c r="L55" s="489">
        <f>I4*0.9</f>
        <v>0</v>
      </c>
      <c r="M55" s="490"/>
      <c r="N55" s="170">
        <f>I13</f>
        <v>0</v>
      </c>
      <c r="O55" s="171" t="b">
        <f>IF(L55&gt;=N55,TRUE)</f>
        <v>1</v>
      </c>
    </row>
    <row r="56" spans="1:18" ht="26.1" customHeight="1">
      <c r="A56" s="510"/>
      <c r="B56" s="511"/>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9" t="s">
        <v>93</v>
      </c>
      <c r="M58" s="500"/>
      <c r="N58" s="493" t="s">
        <v>121</v>
      </c>
      <c r="O58" s="179"/>
      <c r="P58" s="179"/>
      <c r="Q58" s="493" t="s">
        <v>137</v>
      </c>
      <c r="R58" s="494"/>
    </row>
    <row r="59" spans="1:18" ht="14.1" customHeight="1" thickBot="1">
      <c r="L59" s="501"/>
      <c r="M59" s="502"/>
      <c r="N59" s="503"/>
      <c r="O59" s="180" t="s">
        <v>122</v>
      </c>
      <c r="P59" s="181" t="s">
        <v>136</v>
      </c>
      <c r="Q59" s="495"/>
      <c r="R59" s="496"/>
    </row>
    <row r="60" spans="1:18" ht="30" customHeight="1" thickBot="1">
      <c r="A60" s="182">
        <v>12</v>
      </c>
      <c r="B60" s="183" t="s">
        <v>38</v>
      </c>
      <c r="C60" s="184">
        <f>IF(C58="○",E53+E56,"－")</f>
        <v>0</v>
      </c>
      <c r="F60" s="120"/>
      <c r="G60" s="185"/>
      <c r="L60" s="489">
        <f>I4*10%</f>
        <v>0</v>
      </c>
      <c r="M60" s="490"/>
      <c r="N60" s="186">
        <f>S34*-1</f>
        <v>0</v>
      </c>
      <c r="O60" s="187">
        <f>G17</f>
        <v>0</v>
      </c>
      <c r="P60" s="188">
        <f>N60-O60</f>
        <v>0</v>
      </c>
      <c r="Q60" s="491" t="b">
        <f>IF(L60&lt;=P60,TRUE)</f>
        <v>1</v>
      </c>
      <c r="R60" s="492"/>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2" t="str">
        <f>申請書!N21&amp;""</f>
        <v/>
      </c>
      <c r="C4" s="602"/>
      <c r="D4" s="602"/>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1"/>
      <c r="C5" s="601"/>
      <c r="D5" s="601"/>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1"/>
      <c r="C6" s="601"/>
      <c r="D6" s="601"/>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1"/>
      <c r="C7" s="601"/>
      <c r="D7" s="601"/>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1"/>
      <c r="C8" s="601"/>
      <c r="D8" s="601"/>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1"/>
      <c r="C9" s="601"/>
      <c r="D9" s="601"/>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1"/>
      <c r="C10" s="601"/>
      <c r="D10" s="601"/>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1"/>
      <c r="C11" s="601"/>
      <c r="D11" s="601"/>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1"/>
      <c r="C12" s="601"/>
      <c r="D12" s="601"/>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1"/>
      <c r="C13" s="601"/>
      <c r="D13" s="601"/>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2025-05-12T01:54:39Z</dcterms:modified>
</cp:coreProperties>
</file>