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F47C6709-EFDD-4563-A877-CF674653FCCF}"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C35" i="10"/>
  <c r="CO34" i="10"/>
  <c r="BW34" i="10"/>
  <c r="BW35" i="10" s="1"/>
  <c r="BW36" i="10" s="1"/>
  <c r="BW37" i="10" s="1"/>
  <c r="BW38" i="10" s="1"/>
  <c r="BW39" i="10" s="1"/>
  <c r="BW40" i="10" s="1"/>
  <c r="BW41" i="10" s="1"/>
  <c r="BW42" i="10" s="1"/>
  <c r="BW43" i="10" s="1"/>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E36" i="10" s="1"/>
</calcChain>
</file>

<file path=xl/sharedStrings.xml><?xml version="1.0" encoding="utf-8"?>
<sst xmlns="http://schemas.openxmlformats.org/spreadsheetml/2006/main" count="1055" uniqueCount="568">
  <si>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</si>
  <si>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</si>
  <si>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</si>
  <si>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</si>
  <si>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</si>
  <si>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</si>
  <si>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</si>
  <si>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</si>
  <si>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</si>
  <si>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</si>
  <si>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</si>
  <si>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</si>
  <si>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</si>
  <si>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</si>
  <si>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</si>
  <si>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</si>
  <si>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</si>
  <si>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</si>
  <si>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</si>
  <si>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</si>
  <si>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</si>
  <si>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</si>
  <si>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</si>
  <si>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</si>
  <si>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</si>
  <si>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</si>
  <si>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</si>
  <si>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</si>
  <si>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</si>
  <si>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</si>
  <si>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</si>
  <si>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</si>
  <si>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</si>
  <si>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</si>
  <si>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</si>
  <si>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</si>
  <si>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</si>
  <si>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</si>
  <si>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</si>
  <si>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</si>
  <si>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</si>
  <si>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</si>
  <si>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</si>
  <si>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</si>
  <si>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</si>
  <si>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</si>
  <si>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</si>
  <si>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</si>
  <si>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</si>
  <si>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</si>
  <si>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</si>
  <si>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</si>
  <si>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</si>
  <si>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</si>
  <si>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</si>
  <si>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</si>
  <si>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</si>
  <si>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</si>
  <si>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</si>
  <si>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</si>
  <si>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</si>
  <si>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</si>
  <si>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</si>
  <si>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</si>
  <si>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</si>
  <si>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</si>
  <si>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</si>
  <si>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</si>
  <si>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</si>
  <si>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</si>
  <si>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</si>
  <si>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</si>
  <si>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</si>
  <si>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</si>
  <si>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</si>
  <si>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</si>
  <si>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</si>
  <si>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</si>
  <si>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</si>
  <si>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</si>
  <si>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</si>
  <si>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</si>
  <si>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</si>
  <si>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</si>
  <si>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</si>
  <si>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</si>
  <si>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</si>
  <si>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</si>
  <si>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</si>
  <si>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</si>
  <si>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</si>
  <si>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</si>
  <si>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</si>
  <si>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</si>
  <si>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</si>
  <si>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</si>
  <si>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</si>
  <si>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</si>
  <si>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</si>
  <si>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</si>
  <si>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</si>
  <si>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</si>
  <si>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</si>
  <si>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</si>
  <si>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</si>
  <si>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</si>
  <si>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</si>
  <si>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</si>
  <si>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</si>
  <si>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</si>
  <si>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</si>
  <si>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</si>
  <si>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</si>
  <si>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</si>
  <si>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</si>
  <si>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</si>
  <si>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</si>
  <si>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</si>
  <si>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</si>
  <si>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</si>
  <si>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</si>
  <si>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</si>
  <si>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</si>
  <si>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</si>
  <si>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</si>
  <si>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</si>
  <si>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</si>
  <si>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</si>
  <si>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</si>
  <si>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</si>
  <si>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</si>
  <si>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</si>
  <si>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</si>
  <si>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</si>
  <si>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</si>
  <si>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</si>
  <si>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</si>
  <si>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</si>
  <si>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</si>
  <si>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</si>
  <si>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</si>
  <si>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</si>
  <si>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</si>
  <si>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</si>
  <si>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</si>
  <si>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</si>
  <si>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</si>
  <si>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</si>
  <si>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</si>
  <si>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</si>
  <si>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</si>
  <si>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</si>
  <si>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</si>
  <si>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</si>
  <si>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</si>
  <si>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</si>
  <si>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</si>
  <si>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</si>
  <si>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</si>
  <si>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</si>
  <si>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</si>
  <si>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</si>
  <si>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</si>
  <si>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</si>
  <si>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</si>
  <si>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</si>
  <si>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</si>
  <si>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</si>
  <si>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</si>
  <si>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</si>
  <si>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</si>
  <si>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</si>
  <si>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</si>
  <si>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</si>
  <si>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</si>
  <si>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</si>
  <si>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</si>
  <si>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</si>
  <si>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</si>
  <si>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</si>
  <si>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</si>
  <si>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</si>
  <si>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</si>
  <si>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</si>
  <si>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</si>
  <si>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</si>
  <si>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</si>
  <si>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</si>
  <si>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</si>
  <si>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</si>
  <si>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</si>
  <si>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</si>
  <si>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</si>
  <si>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</si>
  <si>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</si>
  <si>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</si>
  <si>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</si>
  <si>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</si>
  <si>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</si>
  <si>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</si>
  <si>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</si>
  <si>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</si>
  <si>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</si>
  <si>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長崎県雲仙市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</si>
  <si>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</si>
  <si>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</si>
  <si>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</si>
  <si>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</si>
  <si>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</si>
  <si>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</si>
  <si>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</si>
  <si>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</si>
  <si>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</si>
  <si>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</si>
  <si>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</si>
  <si>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</si>
  <si>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</si>
  <si>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</si>
  <si>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</si>
  <si>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</si>
  <si>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</si>
  <si>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</si>
  <si>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</si>
  <si>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</si>
  <si>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</si>
  <si>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</si>
  <si>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</si>
  <si>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</si>
  <si>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</si>
  <si>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</si>
  <si>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</si>
  <si>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</si>
  <si>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</si>
  <si>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</si>
  <si>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</si>
  <si>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</si>
  <si>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</si>
  <si>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</si>
  <si>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</si>
  <si>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</si>
  <si>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</si>
  <si>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</si>
  <si>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</si>
  <si>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</si>
  <si>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</si>
  <si>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</si>
  <si>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</si>
  <si>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</si>
  <si>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</si>
  <si>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</si>
  <si>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</si>
  <si>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</si>
  <si>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</si>
  <si>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</si>
  <si>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</si>
  <si>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</si>
  <si>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</si>
  <si>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</si>
  <si>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</si>
  <si>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</si>
  <si>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</si>
  <si>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</si>
  <si>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</si>
  <si>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</si>
  <si>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</si>
  <si>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</si>
  <si>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</si>
  <si>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</si>
  <si>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</si>
  <si>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</si>
  <si>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</si>
  <si>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</si>
  <si>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</si>
  <si>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</si>
  <si>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</si>
  <si>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</si>
  <si>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</si>
  <si>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</si>
  <si>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</si>
  <si>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</si>
  <si>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</si>
  <si>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</si>
  <si>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</si>
  <si>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</si>
  <si>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</si>
  <si>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</si>
  <si>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</si>
  <si>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</si>
  <si>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</si>
  <si>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</si>
  <si>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</si>
  <si>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</si>
  <si>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</si>
  <si>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</si>
  <si>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</si>
  <si>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</si>
  <si>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</si>
  <si>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</si>
  <si>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</si>
  <si>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</si>
  <si>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</si>
  <si>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</si>
  <si>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</si>
  <si>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</si>
  <si>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</si>
  <si>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</si>
  <si>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</si>
  <si>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</si>
  <si>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</si>
  <si>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</si>
  <si>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</si>
  <si>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</si>
  <si>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</si>
  <si>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</si>
  <si>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</si>
  <si>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</si>
  <si>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</si>
  <si>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</si>
  <si>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</si>
  <si>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</si>
  <si>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</si>
  <si>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</si>
  <si>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</si>
  <si>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</si>
  <si>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</si>
  <si>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</si>
  <si>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</si>
  <si>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</si>
  <si>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</si>
  <si>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</si>
  <si>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</si>
  <si>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</si>
  <si>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</si>
  <si>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</si>
  <si>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</si>
  <si>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</si>
  <si>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</si>
  <si>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</si>
  <si>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</si>
  <si>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</si>
  <si>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</si>
  <si>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</si>
  <si>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</si>
  <si>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</si>
  <si>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</si>
  <si>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</si>
  <si>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</si>
  <si>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</si>
  <si>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</si>
  <si>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</si>
  <si>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</si>
  <si>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</si>
  <si>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</si>
  <si>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</si>
  <si>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長崎県雲仙市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</si>
  <si>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</si>
  <si>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</si>
  <si>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</si>
  <si>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</si>
  <si>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</si>
  <si>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</si>
  <si>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</si>
  <si>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</si>
  <si>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</si>
  <si>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</si>
  <si>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</si>
  <si>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</si>
  <si>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</si>
  <si>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</si>
  <si>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</si>
  <si>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</si>
  <si>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</si>
  <si>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</si>
  <si>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</si>
  <si>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</si>
  <si>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</si>
  <si>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</si>
  <si>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</si>
  <si>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</si>
  <si>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</si>
  <si>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</si>
  <si>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</si>
  <si>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</si>
  <si>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</si>
  <si>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</si>
  <si>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</si>
  <si>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</si>
  <si>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</si>
  <si>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</si>
  <si>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</si>
  <si>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</si>
  <si>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</si>
  <si>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</si>
  <si>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</si>
  <si>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</si>
  <si>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温泉浴場事業特別会計</t>
    <phoneticPr fontId="5"/>
  </si>
  <si>
    <t>企業誘致用地整備事業特別会計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</si>
  <si>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</si>
  <si>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</si>
  <si>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</si>
  <si>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</si>
  <si>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</si>
  <si>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</si>
  <si>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</si>
  <si>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</si>
  <si>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</si>
  <si>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</si>
  <si>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</si>
  <si>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</si>
  <si>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</si>
  <si>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</si>
  <si>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</si>
  <si>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</si>
  <si>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</si>
  <si>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</si>
  <si>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</si>
  <si>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</si>
  <si>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</si>
  <si>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</si>
  <si>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</si>
  <si>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</si>
  <si>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</si>
  <si>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</si>
  <si>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</si>
  <si>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</si>
  <si>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</si>
  <si>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</si>
  <si>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</si>
  <si>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</si>
  <si>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</si>
  <si>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</si>
  <si>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</si>
  <si>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</si>
  <si>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</si>
  <si>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</si>
  <si>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</si>
  <si>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</si>
  <si>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</si>
  <si>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</si>
  <si>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</si>
  <si>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</si>
  <si>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</si>
  <si>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</si>
  <si>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</si>
  <si>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</si>
  <si>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</si>
  <si>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</si>
  <si>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</si>
  <si>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</si>
  <si>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</si>
  <si>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</si>
  <si>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</si>
  <si>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</si>
  <si>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</si>
  <si>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</si>
  <si>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</si>
  <si>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</si>
  <si>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</si>
  <si>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</si>
  <si>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</si>
  <si>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</si>
  <si>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</si>
  <si>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</si>
  <si>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</si>
  <si>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</si>
  <si>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</si>
  <si>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</si>
  <si>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</si>
  <si>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</si>
  <si>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</si>
  <si>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</si>
  <si>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</si>
  <si>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</si>
  <si>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</si>
  <si>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</si>
  <si>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</si>
  <si>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</si>
  <si>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</si>
  <si>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</si>
  <si>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</si>
  <si>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</si>
  <si>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</si>
  <si>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</si>
  <si>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</si>
  <si>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</si>
  <si>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</si>
  <si>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</si>
  <si>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</si>
  <si>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</si>
  <si>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</si>
  <si>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</si>
  <si>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</si>
  <si>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</si>
  <si>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</si>
  <si>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</si>
  <si>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</si>
  <si>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</si>
  <si>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</si>
  <si>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</si>
  <si>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</si>
  <si>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</si>
  <si>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</si>
  <si>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</si>
  <si>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</si>
  <si>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</si>
  <si>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</si>
  <si>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</si>
  <si>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</si>
  <si>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</si>
  <si>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</si>
  <si>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</si>
  <si>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</si>
  <si>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</si>
  <si>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</si>
  <si>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</si>
  <si>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</si>
  <si>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</si>
  <si>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</si>
  <si>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</si>
  <si>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</si>
  <si>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</si>
  <si>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</si>
  <si>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</si>
  <si>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</si>
  <si>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</si>
  <si>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</si>
  <si>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</si>
  <si>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</si>
  <si>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</si>
  <si>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</si>
  <si>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</si>
  <si>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</si>
  <si>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</si>
  <si>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</si>
  <si>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企業誘致用地整備事業特別会計</t>
  </si>
  <si>
    <t>下水道事業会計</t>
  </si>
  <si>
    <t>国民健康保険特別会計</t>
  </si>
  <si>
    <t>国民宿舎事業特別会計</t>
  </si>
  <si>
    <t>後期高齢者医療特別会計</t>
  </si>
  <si>
    <t>温泉浴場事業特別会計</t>
  </si>
  <si>
    <t>その他会計（赤字）</t>
  </si>
  <si>
    <t>その他会計（黒字）</t>
  </si>
  <si>
    <t>R01</t>
    <phoneticPr fontId="5"/>
  </si>
  <si>
    <t>R02</t>
    <phoneticPr fontId="5"/>
  </si>
  <si>
    <t>R03</t>
    <phoneticPr fontId="5"/>
  </si>
  <si>
    <t>R04</t>
    <phoneticPr fontId="5"/>
  </si>
  <si>
    <t>R05</t>
    <phoneticPr fontId="5"/>
  </si>
  <si>
    <t>振興基金</t>
    <phoneticPr fontId="5"/>
  </si>
  <si>
    <t>地域福祉基金</t>
    <phoneticPr fontId="2"/>
  </si>
  <si>
    <t>ふるさと応援基金</t>
    <phoneticPr fontId="2"/>
  </si>
  <si>
    <t>地域づくり基金</t>
    <phoneticPr fontId="2"/>
  </si>
  <si>
    <t>庁舎整備基金</t>
    <phoneticPr fontId="2"/>
  </si>
  <si>
    <t>雲仙・南島原保健組合（一般会計）</t>
  </si>
  <si>
    <t>雲仙・南島原保健組合（介護老人保健施設事業特別会計）</t>
  </si>
  <si>
    <t>雲仙・南島原保健組合（病院事業会計）</t>
  </si>
  <si>
    <t>県央地域広域市町村圏組合（一般会計）</t>
  </si>
  <si>
    <t>長崎県病院企業団（病院事業会計）</t>
  </si>
  <si>
    <t>県央県南広域環境組合（一般会計）</t>
  </si>
  <si>
    <t>長崎県後期高齢者医療広域連合（一般会計）</t>
  </si>
  <si>
    <t>長崎県後期高齢者医療広域連合（後期高齢者医療事業特別会計）</t>
  </si>
  <si>
    <t>島原地域広域市町村圏組合（一般会計）</t>
  </si>
  <si>
    <t>島原地域広域市町村圏組合（介護保険事業特別会計）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</si>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</sst>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8F3D-425A-BB14-97855F5BC9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144119</c:v>
                </c:pt>
                <c:pt idx="1">
                  <c:v>127651</c:v>
                </c:pt>
                <c:pt idx="2">
                  <c:v>160410</c:v>
                </c:pt>
                <c:pt idx="3">
                  <c:v>116257</c:v>
                </c:pt>
                <c:pt idx="4">
                  <c:v>101897</c:v>
                </c:pt>
              </c:numCache>
            </c:numRef>
          </c:val>
          <c:smooth val="0"/>
          <c:extLst>
            <c:ext xmlns:c16="http://schemas.microsoft.com/office/drawing/2014/chart" uri="{C3380CC4-5D6E-409C-BE32-E72D297353CC}">
              <c16:uniqueId val="{00000001-8F3D-425A-BB14-97855F5BC9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8.65</c:v>
                </c:pt>
                <c:pt idx="1">
                  <c:v>9.14</c:v>
                </c:pt>
                <c:pt idx="2">
                  <c:v>6.71</c:v>
                </c:pt>
                <c:pt idx="3">
                  <c:v>7.9</c:v>
                </c:pt>
                <c:pt idx="4">
                  <c:v>5.03</c:v>
                </c:pt>
              </c:numCache>
            </c:numRef>
          </c:val>
          <c:extLst>
            <c:ext xmlns:c16="http://schemas.microsoft.com/office/drawing/2014/chart" uri="{C3380CC4-5D6E-409C-BE32-E72D297353CC}">
              <c16:uniqueId val="{00000000-44E2-4C70-BF82-0E5D3C5657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7.85</c:v>
                </c:pt>
                <c:pt idx="1">
                  <c:v>12.26</c:v>
                </c:pt>
                <c:pt idx="2">
                  <c:v>11.95</c:v>
                </c:pt>
                <c:pt idx="3">
                  <c:v>12.28</c:v>
                </c:pt>
                <c:pt idx="4">
                  <c:v>12.17</c:v>
                </c:pt>
              </c:numCache>
            </c:numRef>
          </c:val>
          <c:extLst>
            <c:ext xmlns:c16="http://schemas.microsoft.com/office/drawing/2014/chart" uri="{C3380CC4-5D6E-409C-BE32-E72D297353CC}">
              <c16:uniqueId val="{00000001-44E2-4C70-BF82-0E5D3C5657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6.62</c:v>
                </c:pt>
                <c:pt idx="1">
                  <c:v>4.83</c:v>
                </c:pt>
                <c:pt idx="2">
                  <c:v>3.56</c:v>
                </c:pt>
                <c:pt idx="3">
                  <c:v>4.51</c:v>
                </c:pt>
                <c:pt idx="4">
                  <c:v>1.1299999999999999</c:v>
                </c:pt>
              </c:numCache>
            </c:numRef>
          </c:val>
          <c:smooth val="0"/>
          <c:extLst>
            <c:ext xmlns:c16="http://schemas.microsoft.com/office/drawing/2014/chart" uri="{C3380CC4-5D6E-409C-BE32-E72D297353CC}">
              <c16:uniqueId val="{00000002-44E2-4C70-BF82-0E5D3C5657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7A-46C7-8284-B9FF4CFB63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7A-46C7-8284-B9FF4CFB6318}"/>
            </c:ext>
          </c:extLst>
        </c:ser>
        <c:ser>
          <c:idx val="2"/>
          <c:order val="2"/>
          <c:tx>
            <c:strRef>
              <c:f>データシート!$A$29</c:f>
              <c:strCache>
                <c:ptCount val="1"/>
                <c:pt idx="0">
                  <c:v>温泉浴場事業特別会計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7A-46C7-8284-B9FF4CFB631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3-F87A-46C7-8284-B9FF4CFB6318}"/>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0.04</c:v>
                </c:pt>
                <c:pt idx="8">
                  <c:v>#N/A</c:v>
                </c:pt>
                <c:pt idx="9">
                  <c:v>0.03</c:v>
                </c:pt>
              </c:numCache>
            </c:numRef>
          </c:val>
          <c:extLst>
            <c:ext xmlns:c16="http://schemas.microsoft.com/office/drawing/2014/chart" uri="{C3380CC4-5D6E-409C-BE32-E72D297353CC}">
              <c16:uniqueId val="{00000004-F87A-46C7-8284-B9FF4CFB631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0.53</c:v>
                </c:pt>
                <c:pt idx="2">
                  <c:v>#N/A</c:v>
                </c:pt>
                <c:pt idx="3">
                  <c:v>1.02</c:v>
                </c:pt>
                <c:pt idx="4">
                  <c:v>#N/A</c:v>
                </c:pt>
                <c:pt idx="5">
                  <c:v>0.96</c:v>
                </c:pt>
                <c:pt idx="6">
                  <c:v>#N/A</c:v>
                </c:pt>
                <c:pt idx="7">
                  <c:v>1.02</c:v>
                </c:pt>
                <c:pt idx="8">
                  <c:v>#N/A</c:v>
                </c:pt>
                <c:pt idx="9">
                  <c:v>0.11</c:v>
                </c:pt>
              </c:numCache>
            </c:numRef>
          </c:val>
          <c:extLst>
            <c:ext xmlns:c16="http://schemas.microsoft.com/office/drawing/2014/chart" uri="{C3380CC4-5D6E-409C-BE32-E72D297353CC}">
              <c16:uniqueId val="{00000005-F87A-46C7-8284-B9FF4CFB63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2.76</c:v>
                </c:pt>
                <c:pt idx="4">
                  <c:v>#N/A</c:v>
                </c:pt>
                <c:pt idx="5">
                  <c:v>2.88</c:v>
                </c:pt>
                <c:pt idx="6">
                  <c:v>#N/A</c:v>
                </c:pt>
                <c:pt idx="7">
                  <c:v>3.02</c:v>
                </c:pt>
                <c:pt idx="8">
                  <c:v>#N/A</c:v>
                </c:pt>
                <c:pt idx="9">
                  <c:v>2.97</c:v>
                </c:pt>
              </c:numCache>
            </c:numRef>
          </c:val>
          <c:extLst>
            <c:ext xmlns:c16="http://schemas.microsoft.com/office/drawing/2014/chart" uri="{C3380CC4-5D6E-409C-BE32-E72D297353CC}">
              <c16:uniqueId val="{00000006-F87A-46C7-8284-B9FF4CFB6318}"/>
            </c:ext>
          </c:extLst>
        </c:ser>
        <c:ser>
          <c:idx val="7"/>
          <c:order val="7"/>
          <c:tx>
            <c:strRef>
              <c:f>データシート!$A$34</c:f>
              <c:strCache>
                <c:ptCount val="1"/>
                <c:pt idx="0">
                  <c:v>企業誘致用地整備事業特別会計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4.08</c:v>
                </c:pt>
                <c:pt idx="6">
                  <c:v>#N/A</c:v>
                </c:pt>
                <c:pt idx="7">
                  <c:v>1.74</c:v>
                </c:pt>
                <c:pt idx="8">
                  <c:v>#N/A</c:v>
                </c:pt>
                <c:pt idx="9">
                  <c:v>3.74</c:v>
                </c:pt>
              </c:numCache>
            </c:numRef>
          </c:val>
          <c:extLst>
            <c:ext xmlns:c16="http://schemas.microsoft.com/office/drawing/2014/chart" uri="{C3380CC4-5D6E-409C-BE32-E72D297353CC}">
              <c16:uniqueId val="{00000007-F87A-46C7-8284-B9FF4CFB63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8.64</c:v>
                </c:pt>
                <c:pt idx="2">
                  <c:v>#N/A</c:v>
                </c:pt>
                <c:pt idx="3">
                  <c:v>9.1300000000000008</c:v>
                </c:pt>
                <c:pt idx="4">
                  <c:v>#N/A</c:v>
                </c:pt>
                <c:pt idx="5">
                  <c:v>6.7</c:v>
                </c:pt>
                <c:pt idx="6">
                  <c:v>#N/A</c:v>
                </c:pt>
                <c:pt idx="7">
                  <c:v>7.89</c:v>
                </c:pt>
                <c:pt idx="8">
                  <c:v>#N/A</c:v>
                </c:pt>
                <c:pt idx="9">
                  <c:v>5.0199999999999996</c:v>
                </c:pt>
              </c:numCache>
            </c:numRef>
          </c:val>
          <c:extLst>
            <c:ext xmlns:c16="http://schemas.microsoft.com/office/drawing/2014/chart" uri="{C3380CC4-5D6E-409C-BE32-E72D297353CC}">
              <c16:uniqueId val="{00000008-F87A-46C7-8284-B9FF4CFB63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7.46</c:v>
                </c:pt>
                <c:pt idx="2">
                  <c:v>#N/A</c:v>
                </c:pt>
                <c:pt idx="3">
                  <c:v>7.63</c:v>
                </c:pt>
                <c:pt idx="4">
                  <c:v>#N/A</c:v>
                </c:pt>
                <c:pt idx="5">
                  <c:v>6.27</c:v>
                </c:pt>
                <c:pt idx="6">
                  <c:v>#N/A</c:v>
                </c:pt>
                <c:pt idx="7">
                  <c:v>6.66</c:v>
                </c:pt>
                <c:pt idx="8">
                  <c:v>#N/A</c:v>
                </c:pt>
                <c:pt idx="9">
                  <c:v>7.12</c:v>
                </c:pt>
              </c:numCache>
            </c:numRef>
          </c:val>
          <c:extLst>
            <c:ext xmlns:c16="http://schemas.microsoft.com/office/drawing/2014/chart" uri="{C3380CC4-5D6E-409C-BE32-E72D297353CC}">
              <c16:uniqueId val="{00000009-F87A-46C7-8284-B9FF4CFB63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3474</c:v>
                </c:pt>
                <c:pt idx="5">
                  <c:v>3341</c:v>
                </c:pt>
                <c:pt idx="8">
                  <c:v>3372</c:v>
                </c:pt>
                <c:pt idx="11">
                  <c:v>3358</c:v>
                </c:pt>
                <c:pt idx="14">
                  <c:v>3427</c:v>
                </c:pt>
              </c:numCache>
            </c:numRef>
          </c:val>
          <c:extLst>
            <c:ext xmlns:c16="http://schemas.microsoft.com/office/drawing/2014/chart" uri="{C3380CC4-5D6E-409C-BE32-E72D297353CC}">
              <c16:uniqueId val="{00000000-1FB7-42AC-ACCB-F9C5374474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FB7-42AC-ACCB-F9C5374474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6</c:v>
                </c:pt>
                <c:pt idx="6">
                  <c:v>3</c:v>
                </c:pt>
                <c:pt idx="9">
                  <c:v>1</c:v>
                </c:pt>
                <c:pt idx="12">
                  <c:v>1</c:v>
                </c:pt>
              </c:numCache>
            </c:numRef>
          </c:val>
          <c:extLst>
            <c:ext xmlns:c16="http://schemas.microsoft.com/office/drawing/2014/chart" uri="{C3380CC4-5D6E-409C-BE32-E72D297353CC}">
              <c16:uniqueId val="{00000002-1FB7-42AC-ACCB-F9C5374474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262</c:v>
                </c:pt>
                <c:pt idx="3">
                  <c:v>225</c:v>
                </c:pt>
                <c:pt idx="6">
                  <c:v>234</c:v>
                </c:pt>
                <c:pt idx="9">
                  <c:v>293</c:v>
                </c:pt>
                <c:pt idx="12">
                  <c:v>231</c:v>
                </c:pt>
              </c:numCache>
            </c:numRef>
          </c:val>
          <c:extLst>
            <c:ext xmlns:c16="http://schemas.microsoft.com/office/drawing/2014/chart" uri="{C3380CC4-5D6E-409C-BE32-E72D297353CC}">
              <c16:uniqueId val="{00000003-1FB7-42AC-ACCB-F9C5374474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745</c:v>
                </c:pt>
                <c:pt idx="3">
                  <c:v>652</c:v>
                </c:pt>
                <c:pt idx="6">
                  <c:v>608</c:v>
                </c:pt>
                <c:pt idx="9">
                  <c:v>622</c:v>
                </c:pt>
                <c:pt idx="12">
                  <c:v>567</c:v>
                </c:pt>
              </c:numCache>
            </c:numRef>
          </c:val>
          <c:extLst>
            <c:ext xmlns:c16="http://schemas.microsoft.com/office/drawing/2014/chart" uri="{C3380CC4-5D6E-409C-BE32-E72D297353CC}">
              <c16:uniqueId val="{00000004-1FB7-42AC-ACCB-F9C5374474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5-1FB7-42AC-ACCB-F9C5374474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B7-42AC-ACCB-F9C5374474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2907</c:v>
                </c:pt>
                <c:pt idx="3">
                  <c:v>2905</c:v>
                </c:pt>
                <c:pt idx="6">
                  <c:v>3136</c:v>
                </c:pt>
                <c:pt idx="9">
                  <c:v>3069</c:v>
                </c:pt>
                <c:pt idx="12">
                  <c:v>3125</c:v>
                </c:pt>
              </c:numCache>
            </c:numRef>
          </c:val>
          <c:extLst>
            <c:ext xmlns:c16="http://schemas.microsoft.com/office/drawing/2014/chart" uri="{C3380CC4-5D6E-409C-BE32-E72D297353CC}">
              <c16:uniqueId val="{00000007-1FB7-42AC-ACCB-F9C5374474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453</c:v>
                </c:pt>
                <c:pt idx="2">
                  <c:v>#N/A</c:v>
                </c:pt>
                <c:pt idx="3">
                  <c:v>#N/A</c:v>
                </c:pt>
                <c:pt idx="4">
                  <c:v>450</c:v>
                </c:pt>
                <c:pt idx="5">
                  <c:v>#N/A</c:v>
                </c:pt>
                <c:pt idx="6">
                  <c:v>#N/A</c:v>
                </c:pt>
                <c:pt idx="7">
                  <c:v>609</c:v>
                </c:pt>
                <c:pt idx="8">
                  <c:v>#N/A</c:v>
                </c:pt>
                <c:pt idx="9">
                  <c:v>#N/A</c:v>
                </c:pt>
                <c:pt idx="10">
                  <c:v>627</c:v>
                </c:pt>
                <c:pt idx="11">
                  <c:v>#N/A</c:v>
                </c:pt>
                <c:pt idx="12">
                  <c:v>#N/A</c:v>
                </c:pt>
                <c:pt idx="13">
                  <c:v>498</c:v>
                </c:pt>
                <c:pt idx="14">
                  <c:v>#N/A</c:v>
                </c:pt>
              </c:numCache>
            </c:numRef>
          </c:val>
          <c:smooth val="0"/>
          <c:extLst>
            <c:ext xmlns:c16="http://schemas.microsoft.com/office/drawing/2014/chart" uri="{C3380CC4-5D6E-409C-BE32-E72D297353CC}">
              <c16:uniqueId val="{00000008-1FB7-42AC-ACCB-F9C5374474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25894</c:v>
                </c:pt>
                <c:pt idx="5">
                  <c:v>26239</c:v>
                </c:pt>
                <c:pt idx="8">
                  <c:v>26573</c:v>
                </c:pt>
                <c:pt idx="11">
                  <c:v>25174</c:v>
                </c:pt>
                <c:pt idx="14">
                  <c:v>23719</c:v>
                </c:pt>
              </c:numCache>
            </c:numRef>
          </c:val>
          <c:extLst>
            <c:ext xmlns:c16="http://schemas.microsoft.com/office/drawing/2014/chart" uri="{C3380CC4-5D6E-409C-BE32-E72D297353CC}">
              <c16:uniqueId val="{00000000-4E64-4883-B62D-52C30E3EF0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1464</c:v>
                </c:pt>
                <c:pt idx="5">
                  <c:v>1262</c:v>
                </c:pt>
                <c:pt idx="8">
                  <c:v>901</c:v>
                </c:pt>
                <c:pt idx="11">
                  <c:v>725</c:v>
                </c:pt>
                <c:pt idx="14">
                  <c:v>557</c:v>
                </c:pt>
              </c:numCache>
            </c:numRef>
          </c:val>
          <c:extLst>
            <c:ext xmlns:c16="http://schemas.microsoft.com/office/drawing/2014/chart" uri="{C3380CC4-5D6E-409C-BE32-E72D297353CC}">
              <c16:uniqueId val="{00000001-4E64-4883-B62D-52C30E3EF0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18932</c:v>
                </c:pt>
                <c:pt idx="5">
                  <c:v>18735</c:v>
                </c:pt>
                <c:pt idx="8">
                  <c:v>18370</c:v>
                </c:pt>
                <c:pt idx="11">
                  <c:v>18031</c:v>
                </c:pt>
                <c:pt idx="14">
                  <c:v>17350</c:v>
                </c:pt>
              </c:numCache>
            </c:numRef>
          </c:val>
          <c:extLst>
            <c:ext xmlns:c16="http://schemas.microsoft.com/office/drawing/2014/chart" uri="{C3380CC4-5D6E-409C-BE32-E72D297353CC}">
              <c16:uniqueId val="{00000002-4E64-4883-B62D-52C30E3EF0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64-4883-B62D-52C30E3EF0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64-4883-B62D-52C30E3EF0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64-4883-B62D-52C30E3EF0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3665</c:v>
                </c:pt>
                <c:pt idx="3">
                  <c:v>3797</c:v>
                </c:pt>
                <c:pt idx="6">
                  <c:v>3743</c:v>
                </c:pt>
                <c:pt idx="9">
                  <c:v>3693</c:v>
                </c:pt>
                <c:pt idx="12">
                  <c:v>3719</c:v>
                </c:pt>
              </c:numCache>
            </c:numRef>
          </c:val>
          <c:extLst>
            <c:ext xmlns:c16="http://schemas.microsoft.com/office/drawing/2014/chart" uri="{C3380CC4-5D6E-409C-BE32-E72D297353CC}">
              <c16:uniqueId val="{00000006-4E64-4883-B62D-52C30E3EF0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629</c:v>
                </c:pt>
                <c:pt idx="3">
                  <c:v>544</c:v>
                </c:pt>
                <c:pt idx="6">
                  <c:v>719</c:v>
                </c:pt>
                <c:pt idx="9">
                  <c:v>633</c:v>
                </c:pt>
                <c:pt idx="12">
                  <c:v>690</c:v>
                </c:pt>
              </c:numCache>
            </c:numRef>
          </c:val>
          <c:extLst>
            <c:ext xmlns:c16="http://schemas.microsoft.com/office/drawing/2014/chart" uri="{C3380CC4-5D6E-409C-BE32-E72D297353CC}">
              <c16:uniqueId val="{00000007-4E64-4883-B62D-52C30E3EF0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6440</c:v>
                </c:pt>
                <c:pt idx="3">
                  <c:v>5940</c:v>
                </c:pt>
                <c:pt idx="6">
                  <c:v>5321</c:v>
                </c:pt>
                <c:pt idx="9">
                  <c:v>4642</c:v>
                </c:pt>
                <c:pt idx="12">
                  <c:v>4239</c:v>
                </c:pt>
              </c:numCache>
            </c:numRef>
          </c:val>
          <c:extLst>
            <c:ext xmlns:c16="http://schemas.microsoft.com/office/drawing/2014/chart" uri="{C3380CC4-5D6E-409C-BE32-E72D297353CC}">
              <c16:uniqueId val="{00000008-4E64-4883-B62D-52C30E3EF0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9</c:v>
                </c:pt>
                <c:pt idx="6">
                  <c:v>5</c:v>
                </c:pt>
                <c:pt idx="9">
                  <c:v>1</c:v>
                </c:pt>
                <c:pt idx="12">
                  <c:v>86</c:v>
                </c:pt>
              </c:numCache>
            </c:numRef>
          </c:val>
          <c:extLst>
            <c:ext xmlns:c16="http://schemas.microsoft.com/office/drawing/2014/chart" uri="{C3380CC4-5D6E-409C-BE32-E72D297353CC}">
              <c16:uniqueId val="{00000009-4E64-4883-B62D-52C30E3EF0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21618</c:v>
                </c:pt>
                <c:pt idx="3">
                  <c:v>22539</c:v>
                </c:pt>
                <c:pt idx="6">
                  <c:v>23666</c:v>
                </c:pt>
                <c:pt idx="9">
                  <c:v>22593</c:v>
                </c:pt>
                <c:pt idx="12">
                  <c:v>21175</c:v>
                </c:pt>
              </c:numCache>
            </c:numRef>
          </c:val>
          <c:extLst>
            <c:ext xmlns:c16="http://schemas.microsoft.com/office/drawing/2014/chart" uri="{C3380CC4-5D6E-409C-BE32-E72D297353CC}">
              <c16:uniqueId val="{0000000A-4E64-4883-B62D-52C30E3EF0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64-4883-B62D-52C30E3EF0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1992</c:v>
                </c:pt>
                <c:pt idx="1">
                  <c:v>1992</c:v>
                </c:pt>
                <c:pt idx="2">
                  <c:v>1993</c:v>
                </c:pt>
              </c:numCache>
            </c:numRef>
          </c:val>
          <c:extLst>
            <c:ext xmlns:c16="http://schemas.microsoft.com/office/drawing/2014/chart" uri="{C3380CC4-5D6E-409C-BE32-E72D297353CC}">
              <c16:uniqueId val="{00000000-EF76-4129-A2BE-FA1A8D5C08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12051</c:v>
                </c:pt>
                <c:pt idx="1">
                  <c:v>11558</c:v>
                </c:pt>
                <c:pt idx="2">
                  <c:v>10636</c:v>
                </c:pt>
              </c:numCache>
            </c:numRef>
          </c:val>
          <c:extLst>
            <c:ext xmlns:c16="http://schemas.microsoft.com/office/drawing/2014/chart" uri="{C3380CC4-5D6E-409C-BE32-E72D297353CC}">
              <c16:uniqueId val="{00000001-EF76-4129-A2BE-FA1A8D5C08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8307</c:v>
                </c:pt>
                <c:pt idx="1">
                  <c:v>8520</c:v>
                </c:pt>
                <c:pt idx="2">
                  <c:v>8698</c:v>
                </c:pt>
              </c:numCache>
            </c:numRef>
          </c:val>
          <c:extLst>
            <c:ext xmlns:c16="http://schemas.microsoft.com/office/drawing/2014/chart" uri="{C3380CC4-5D6E-409C-BE32-E72D297353CC}">
              <c16:uniqueId val="{00000002-EF76-4129-A2BE-FA1A8D5C08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41,272
40,467
214.29
32,994,775
32,007,431
823,217
16,373,794
21,175,229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人口の減少や長引く景気低迷による税収の減などにより脆弱な財政基盤となっており、本市の財政力指数は類似団体平均を大きく下回っている状況である。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今後、歳出の徹底的な見直しや事務事業の効率化を図るとともに自主財源の確保（税収等向上対策）に努める。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継続的に地方債の繰上償還を実施し公債費の抑制を図ってきたことにより、類似団体平均を下回っているが、人件費、福祉・社会保障関係をはじめとした扶助費が増加傾向であること、また、普通交付税の合併特例期間終了による交付額の減等によって経常一般財源が減少していく傾向であるため、今後とも計画的な地方債の発行による公債費の抑制や事務事業の見直し等による義務的経費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59</xdr:row>
      <xdr:rowOff>141696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0553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75293</xdr:rowOff>
    </xdr:from>
    <xdr:to>
      <xdr:col>19</xdr:col>
      <xdr:colOff>133350</xdr:colOff>
      <xdr:row>59</xdr:row>
      <xdr:rowOff>89988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1939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75293</xdr:rowOff>
    </xdr:from>
    <xdr:to>
      <xdr:col>15</xdr:col>
      <xdr:colOff>82550</xdr:colOff>
      <xdr:row>58</xdr:row>
      <xdr:rowOff>123553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193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123553</xdr:rowOff>
    </xdr:from>
    <xdr:to>
      <xdr:col>11</xdr:col>
      <xdr:colOff>31750</xdr:colOff>
      <xdr:row>58</xdr:row>
      <xdr:rowOff>127000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6765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90896</xdr:rowOff>
    </xdr:from>
    <xdr:to>
      <xdr:col>23</xdr:col>
      <xdr:colOff>184150</xdr:colOff>
      <xdr:row>60</xdr:row>
      <xdr:rowOff>21046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107423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24493</xdr:rowOff>
    </xdr:from>
    <xdr:to>
      <xdr:col>15</xdr:col>
      <xdr:colOff>133350</xdr:colOff>
      <xdr:row>58</xdr:row>
      <xdr:rowOff>126093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136270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72753</xdr:rowOff>
    </xdr:from>
    <xdr:to>
      <xdr:col>11</xdr:col>
      <xdr:colOff>82550</xdr:colOff>
      <xdr:row>59</xdr:row>
      <xdr:rowOff>2903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定員適正化計画に基づく新規採用者の抑制、組織・職員配置の見直しなどによる人件費の削減や事務事業の見直し・縮減による物件費等の削減を図ってきたことにより、類似団体平均を下回っている。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今後も引き続き人件費削減や経常的な事務的経費の縮減に努める。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156243</xdr:rowOff>
    </xdr:from>
    <xdr:to>
      <xdr:col>23</xdr:col>
      <xdr:colOff>133350</xdr:colOff>
      <xdr:row>81</xdr:row>
      <xdr:rowOff>162309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3693"/>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146917</xdr:rowOff>
    </xdr:from>
    <xdr:to>
      <xdr:col>19</xdr:col>
      <xdr:colOff>133350</xdr:colOff>
      <xdr:row>81</xdr:row>
      <xdr:rowOff>156243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4367"/>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119269</xdr:rowOff>
    </xdr:from>
    <xdr:to>
      <xdr:col>15</xdr:col>
      <xdr:colOff>82550</xdr:colOff>
      <xdr:row>81</xdr:row>
      <xdr:rowOff>146917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6719"/>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109325</xdr:rowOff>
    </xdr:from>
    <xdr:to>
      <xdr:col>11</xdr:col>
      <xdr:colOff>31750</xdr:colOff>
      <xdr:row>81</xdr:row>
      <xdr:rowOff>119269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67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111509</xdr:rowOff>
    </xdr:from>
    <xdr:to>
      <xdr:col>23</xdr:col>
      <xdr:colOff>184150</xdr:colOff>
      <xdr:row>82</xdr:row>
      <xdr:rowOff>41659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32786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105443</xdr:rowOff>
    </xdr:from>
    <xdr:to>
      <xdr:col>19</xdr:col>
      <xdr:colOff>184150</xdr:colOff>
      <xdr:row>82</xdr:row>
      <xdr:rowOff>35593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45770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96117</xdr:rowOff>
    </xdr:from>
    <xdr:to>
      <xdr:col>15</xdr:col>
      <xdr:colOff>133350</xdr:colOff>
      <xdr:row>82</xdr:row>
      <xdr:rowOff>26267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68469</xdr:rowOff>
    </xdr:from>
    <xdr:to>
      <xdr:col>11</xdr:col>
      <xdr:colOff>82550</xdr:colOff>
      <xdr:row>81</xdr:row>
      <xdr:rowOff>170069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58525</xdr:rowOff>
    </xdr:from>
    <xdr:to>
      <xdr:col>7</xdr:col>
      <xdr:colOff>31750</xdr:colOff>
      <xdr:row>81</xdr:row>
      <xdr:rowOff>160125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170302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本市の給与水準は国家公務員の給与水準を下回っているが、類似団体と比較して高い数値であるため、今後も引き続き人員配置の適正化に努めていく。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65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行政改革大綱の中で示している人員体制の適正化に基づく組織・職員配置の見直しなどの取り組みにより類似団体平均を下回っている。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員適正化にあたっては、単なる人員削減だけでなく社会状況の変化に伴う新たなニーズに対応できるよう効率的な職員配置・組織づくりを進めていくことが重要であることから、今後も住民サービスの低下を招かないよう十分配慮し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9313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78618"/>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137330</xdr:rowOff>
    </xdr:from>
    <xdr:to>
      <xdr:col>77</xdr:col>
      <xdr:colOff>44450</xdr:colOff>
      <xdr:row>59</xdr:row>
      <xdr:rowOff>163068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52880"/>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59</xdr:row>
      <xdr:rowOff>137330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48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107569</xdr:rowOff>
    </xdr:from>
    <xdr:to>
      <xdr:col>68</xdr:col>
      <xdr:colOff>152400</xdr:colOff>
      <xdr:row>59</xdr:row>
      <xdr:rowOff>129286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2311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86530</xdr:rowOff>
    </xdr:from>
    <xdr:to>
      <xdr:col>73</xdr:col>
      <xdr:colOff>44450</xdr:colOff>
      <xdr:row>60</xdr:row>
      <xdr:rowOff>16680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26857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78486</xdr:rowOff>
    </xdr:from>
    <xdr:to>
      <xdr:col>68</xdr:col>
      <xdr:colOff>203200</xdr:colOff>
      <xdr:row>60</xdr:row>
      <xdr:rowOff>8636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18813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56769</xdr:rowOff>
    </xdr:from>
    <xdr:to>
      <xdr:col>64</xdr:col>
      <xdr:colOff>152400</xdr:colOff>
      <xdr:row>59</xdr:row>
      <xdr:rowOff>158369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168546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これまで継続的に地方債の繰上償還を実施し公債費の抑制を図ってきたことにより、類似団体平均を下回っている。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合併特例債という有利な起債の活用による計画的な建設事業を実施してきたが、同債の発行限度額及び期限が迫る中、その他の比較的有利な起債を活用するほか、後年度の償還が過度な財政負担とならないよう、長期的な財政見通しに立った上で、適切な事業実施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92922</xdr:rowOff>
    </xdr:from>
    <xdr:to>
      <xdr:col>81</xdr:col>
      <xdr:colOff>44450</xdr:colOff>
      <xdr:row>36</xdr:row>
      <xdr:rowOff>94933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651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84878</xdr:rowOff>
    </xdr:from>
    <xdr:to>
      <xdr:col>77</xdr:col>
      <xdr:colOff>44450</xdr:colOff>
      <xdr:row>36</xdr:row>
      <xdr:rowOff>92922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570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78846</xdr:rowOff>
    </xdr:from>
    <xdr:to>
      <xdr:col>72</xdr:col>
      <xdr:colOff>203200</xdr:colOff>
      <xdr:row>36</xdr:row>
      <xdr:rowOff>84878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510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72813</xdr:rowOff>
    </xdr:from>
    <xdr:to>
      <xdr:col>68</xdr:col>
      <xdr:colOff>152400</xdr:colOff>
      <xdr:row>36</xdr:row>
      <xdr:rowOff>78846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50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42122</xdr:rowOff>
    </xdr:from>
    <xdr:to>
      <xdr:col>77</xdr:col>
      <xdr:colOff>95250</xdr:colOff>
      <xdr:row>36</xdr:row>
      <xdr:rowOff>143722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153899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8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34078</xdr:rowOff>
    </xdr:from>
    <xdr:to>
      <xdr:col>73</xdr:col>
      <xdr:colOff>44450</xdr:colOff>
      <xdr:row>36</xdr:row>
      <xdr:rowOff>135678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145855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28046</xdr:rowOff>
    </xdr:from>
    <xdr:to>
      <xdr:col>68</xdr:col>
      <xdr:colOff>203200</xdr:colOff>
      <xdr:row>36</xdr:row>
      <xdr:rowOff>129646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139823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22013</xdr:rowOff>
    </xdr:from>
    <xdr:to>
      <xdr:col>64</xdr:col>
      <xdr:colOff>152400</xdr:colOff>
      <xdr:row>36</xdr:row>
      <xdr:rowOff>123613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133790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地方債残高は減少傾向にあるものの、充当可能基金も同様に減少傾向となっている。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しかし、標準財政規模が増加したことにより、類似団体平均を下回っている。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今後も、中期財政計画に沿った財政運営に取り組み、より一層の経費削減を進め財政健全化に努める。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41,272
40,467
214.29
32,994,775
32,007,431
823,217
16,373,794
21,175,229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行政改革大綱の中で示している人員体制の適正化に基づく組織・職員配置の見直しなどにより、類似団体平均を下回っている。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今後も更なる事務事業の見直し・効率化に努め人件費の抑制に努める。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以前から各種委託事業や共通事務用品の購入方法などの内部管理経費の見直しなどを行い、経費削減を図っており、類似団体平均と比較すると、依然として低い状況となっている。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今後もさらなる削減に努める。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7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保育関連事業、障害者自立支援給付事業、生活保護費支給事業等の事業費が多額となっており、類似団体の平均と比べても多額となっている。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また、扶助費全体が増加傾向にあるため、資格審査等の適正化に向けた取り組みを強化するなど事業費の上昇傾向に歯止めをかけるよう努める。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158750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繰出金において、令和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年度から下水道事業が企業会計になったことから、同会計への繰出金支出がなくなり、類似団体平均より、低い状態となっている。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一般会計からの負担を最小限にするため、今後とも特別会計への繰出金が過度に増加しないように注意する。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5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12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各種団体への運営費補助や一部事務組合等に対する負担金が多額になっており、類似団体平均と比較すると、負担が大きい状況となっている。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団体等への補助については、補助金等の見直し基本方針・基準に基づき、必要性・費用対効果等の検証を進める。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18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中期財政計画に基づき、繰上償還を実施してきたことにより、類似団体平均を下回っている。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今後も利子償還金の抑制・縮減を図るとともに、借入額が償還額を上回る状態とならないよう適正な起債管理に努める。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159385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409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147955</xdr:rowOff>
    </xdr:from>
    <xdr:to>
      <xdr:col>15</xdr:col>
      <xdr:colOff>98425</xdr:colOff>
      <xdr:row>74</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352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147955</xdr:rowOff>
    </xdr:from>
    <xdr:to>
      <xdr:col>11</xdr:col>
      <xdr:colOff>9525</xdr:colOff>
      <xdr:row>74</xdr:row>
      <xdr:rowOff>149860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3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97155</xdr:rowOff>
    </xdr:from>
    <xdr:to>
      <xdr:col>11</xdr:col>
      <xdr:colOff>60325</xdr:colOff>
      <xdr:row>75</xdr:row>
      <xdr:rowOff>27305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37482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中期財政計画に基づく適切な財政運営に努め、業務効率化による人件費の削減や内部管理経費の見直し、補助費等の適正支出等により、類似団体平均値より低い値を保っている。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今後も財政の健全化に努める。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90424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18872"/>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75</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18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9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89379</xdr:rowOff>
    </xdr:from>
    <xdr:to>
      <xdr:col>29</xdr:col>
      <xdr:colOff>127000</xdr:colOff>
      <xdr:row>17</xdr:row>
      <xdr:rowOff>90478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51654"/>
          <a:ext cx="647700" cy="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89379</xdr:rowOff>
    </xdr:from>
    <xdr:to>
      <xdr:col>26</xdr:col>
      <xdr:colOff>50800</xdr:colOff>
      <xdr:row>17</xdr:row>
      <xdr:rowOff>155597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1654"/>
          <a:ext cx="698500" cy="6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155597</xdr:rowOff>
    </xdr:from>
    <xdr:to>
      <xdr:col>22</xdr:col>
      <xdr:colOff>114300</xdr:colOff>
      <xdr:row>18</xdr:row>
      <xdr:rowOff>30934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7872"/>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110040</xdr:rowOff>
    </xdr:from>
    <xdr:to>
      <xdr:col>18</xdr:col>
      <xdr:colOff>177800</xdr:colOff>
      <xdr:row>18</xdr:row>
      <xdr:rowOff>30934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2315"/>
          <a:ext cx="698500" cy="9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39678</xdr:rowOff>
    </xdr:from>
    <xdr:to>
      <xdr:col>29</xdr:col>
      <xdr:colOff>177800</xdr:colOff>
      <xdr:row>17</xdr:row>
      <xdr:rowOff>141278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38579</xdr:rowOff>
    </xdr:from>
    <xdr:to>
      <xdr:col>26</xdr:col>
      <xdr:colOff>101600</xdr:colOff>
      <xdr:row>17</xdr:row>
      <xdr:rowOff>140179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124956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87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104797</xdr:rowOff>
    </xdr:from>
    <xdr:to>
      <xdr:col>22</xdr:col>
      <xdr:colOff>165100</xdr:colOff>
      <xdr:row>18</xdr:row>
      <xdr:rowOff>34947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151584</xdr:rowOff>
    </xdr:from>
    <xdr:to>
      <xdr:col>19</xdr:col>
      <xdr:colOff>38100</xdr:colOff>
      <xdr:row>18</xdr:row>
      <xdr:rowOff>81734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66510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59240</xdr:rowOff>
    </xdr:from>
    <xdr:to>
      <xdr:col>15</xdr:col>
      <xdr:colOff>101600</xdr:colOff>
      <xdr:row>17</xdr:row>
      <xdr:rowOff>160840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171017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94300</xdr:rowOff>
    </xdr:from>
    <xdr:to>
      <xdr:col>29</xdr:col>
      <xdr:colOff>127000</xdr:colOff>
      <xdr:row>38</xdr:row>
      <xdr:rowOff>103872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61900"/>
          <a:ext cx="647700" cy="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94300</xdr:rowOff>
    </xdr:from>
    <xdr:to>
      <xdr:col>26</xdr:col>
      <xdr:colOff>50800</xdr:colOff>
      <xdr:row>38</xdr:row>
      <xdr:rowOff>96214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1900"/>
          <a:ext cx="698500" cy="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96214</xdr:rowOff>
    </xdr:from>
    <xdr:to>
      <xdr:col>22</xdr:col>
      <xdr:colOff>114300</xdr:colOff>
      <xdr:row>38</xdr:row>
      <xdr:rowOff>108954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63814"/>
          <a:ext cx="698500" cy="1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108954</xdr:rowOff>
    </xdr:from>
    <xdr:to>
      <xdr:col>18</xdr:col>
      <xdr:colOff>177800</xdr:colOff>
      <xdr:row>38</xdr:row>
      <xdr:rowOff>109137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76554"/>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53072</xdr:rowOff>
    </xdr:from>
    <xdr:to>
      <xdr:col>29</xdr:col>
      <xdr:colOff>177800</xdr:colOff>
      <xdr:row>38</xdr:row>
      <xdr:rowOff>154672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2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304549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43500</xdr:rowOff>
    </xdr:from>
    <xdr:to>
      <xdr:col>26</xdr:col>
      <xdr:colOff>101600</xdr:colOff>
      <xdr:row>38</xdr:row>
      <xdr:rowOff>145100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129877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45414</xdr:rowOff>
    </xdr:from>
    <xdr:to>
      <xdr:col>22</xdr:col>
      <xdr:colOff>165100</xdr:colOff>
      <xdr:row>38</xdr:row>
      <xdr:rowOff>147014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131791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58154</xdr:rowOff>
    </xdr:from>
    <xdr:to>
      <xdr:col>19</xdr:col>
      <xdr:colOff>38100</xdr:colOff>
      <xdr:row>38</xdr:row>
      <xdr:rowOff>159754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2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144531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58337</xdr:rowOff>
    </xdr:from>
    <xdr:to>
      <xdr:col>15</xdr:col>
      <xdr:colOff>101600</xdr:colOff>
      <xdr:row>38</xdr:row>
      <xdr:rowOff>159937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2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144714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1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41,272
40,467
214.29
32,994,775
32,007,431
823,217
16,373,794
21,175,229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16136</xdr:rowOff>
    </xdr:from>
    <xdr:to>
      <xdr:col>24</xdr:col>
      <xdr:colOff>63500</xdr:colOff>
      <xdr:row>37</xdr:row>
      <xdr:rowOff>60953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9786"/>
          <a:ext cx="8382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60953</xdr:rowOff>
    </xdr:from>
    <xdr:to>
      <xdr:col>19</xdr:col>
      <xdr:colOff>177800</xdr:colOff>
      <xdr:row>37</xdr:row>
      <xdr:rowOff>101306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4603"/>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101306</xdr:rowOff>
    </xdr:from>
    <xdr:to>
      <xdr:col>15</xdr:col>
      <xdr:colOff>50800</xdr:colOff>
      <xdr:row>37</xdr:row>
      <xdr:rowOff>142639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4956"/>
          <a:ext cx="889000" cy="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142639</xdr:rowOff>
    </xdr:from>
    <xdr:to>
      <xdr:col>10</xdr:col>
      <xdr:colOff>114300</xdr:colOff>
      <xdr:row>38</xdr:row>
      <xdr:rowOff>3966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6289"/>
          <a:ext cx="889000" cy="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136786</xdr:rowOff>
    </xdr:from>
    <xdr:to>
      <xdr:col>24</xdr:col>
      <xdr:colOff>114300</xdr:colOff>
      <xdr:row>37</xdr:row>
      <xdr:rowOff>66936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115213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10153</xdr:rowOff>
    </xdr:from>
    <xdr:to>
      <xdr:col>20</xdr:col>
      <xdr:colOff>38100</xdr:colOff>
      <xdr:row>37</xdr:row>
      <xdr:rowOff>111753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102880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50506</xdr:rowOff>
    </xdr:from>
    <xdr:to>
      <xdr:col>15</xdr:col>
      <xdr:colOff>101600</xdr:colOff>
      <xdr:row>37</xdr:row>
      <xdr:rowOff>152106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143233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91839</xdr:rowOff>
    </xdr:from>
    <xdr:to>
      <xdr:col>10</xdr:col>
      <xdr:colOff>165100</xdr:colOff>
      <xdr:row>38</xdr:row>
      <xdr:rowOff>21989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124616</xdr:rowOff>
    </xdr:from>
    <xdr:to>
      <xdr:col>6</xdr:col>
      <xdr:colOff>38100</xdr:colOff>
      <xdr:row>38</xdr:row>
      <xdr:rowOff>54766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45893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60288</xdr:rowOff>
    </xdr:from>
    <xdr:to>
      <xdr:col>24</xdr:col>
      <xdr:colOff>63500</xdr:colOff>
      <xdr:row>58</xdr:row>
      <xdr:rowOff>60873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4388"/>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60288</xdr:rowOff>
    </xdr:from>
    <xdr:to>
      <xdr:col>19</xdr:col>
      <xdr:colOff>177800</xdr:colOff>
      <xdr:row>58</xdr:row>
      <xdr:rowOff>64457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4388"/>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64457</xdr:rowOff>
    </xdr:from>
    <xdr:to>
      <xdr:col>15</xdr:col>
      <xdr:colOff>50800</xdr:colOff>
      <xdr:row>58</xdr:row>
      <xdr:rowOff>93302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8557"/>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93302</xdr:rowOff>
    </xdr:from>
    <xdr:to>
      <xdr:col>10</xdr:col>
      <xdr:colOff>114300</xdr:colOff>
      <xdr:row>58</xdr:row>
      <xdr:rowOff>96320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3740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10073</xdr:rowOff>
    </xdr:from>
    <xdr:to>
      <xdr:col>24</xdr:col>
      <xdr:colOff>114300</xdr:colOff>
      <xdr:row>58</xdr:row>
      <xdr:rowOff>111673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9488</xdr:rowOff>
    </xdr:from>
    <xdr:to>
      <xdr:col>20</xdr:col>
      <xdr:colOff>38100</xdr:colOff>
      <xdr:row>58</xdr:row>
      <xdr:rowOff>111088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102215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13657</xdr:rowOff>
    </xdr:from>
    <xdr:to>
      <xdr:col>15</xdr:col>
      <xdr:colOff>101600</xdr:colOff>
      <xdr:row>58</xdr:row>
      <xdr:rowOff>115257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106384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42502</xdr:rowOff>
    </xdr:from>
    <xdr:to>
      <xdr:col>10</xdr:col>
      <xdr:colOff>165100</xdr:colOff>
      <xdr:row>58</xdr:row>
      <xdr:rowOff>144102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135229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45520</xdr:rowOff>
    </xdr:from>
    <xdr:to>
      <xdr:col>6</xdr:col>
      <xdr:colOff>38100</xdr:colOff>
      <xdr:row>58</xdr:row>
      <xdr:rowOff>147120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138247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159207</xdr:rowOff>
    </xdr:from>
    <xdr:to>
      <xdr:col>24</xdr:col>
      <xdr:colOff>63500</xdr:colOff>
      <xdr:row>78</xdr:row>
      <xdr:rowOff>163340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2307"/>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151567</xdr:rowOff>
    </xdr:from>
    <xdr:to>
      <xdr:col>19</xdr:col>
      <xdr:colOff>177800</xdr:colOff>
      <xdr:row>78</xdr:row>
      <xdr:rowOff>159207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4667"/>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97656</xdr:rowOff>
    </xdr:from>
    <xdr:to>
      <xdr:col>15</xdr:col>
      <xdr:colOff>50800</xdr:colOff>
      <xdr:row>78</xdr:row>
      <xdr:rowOff>151567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70756"/>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97656</xdr:rowOff>
    </xdr:from>
    <xdr:to>
      <xdr:col>10</xdr:col>
      <xdr:colOff>114300</xdr:colOff>
      <xdr:row>78</xdr:row>
      <xdr:rowOff>121735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0756"/>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112540</xdr:rowOff>
    </xdr:from>
    <xdr:to>
      <xdr:col>24</xdr:col>
      <xdr:colOff>114300</xdr:colOff>
      <xdr:row>79</xdr:row>
      <xdr:rowOff>42690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108407</xdr:rowOff>
    </xdr:from>
    <xdr:to>
      <xdr:col>20</xdr:col>
      <xdr:colOff>38100</xdr:colOff>
      <xdr:row>79</xdr:row>
      <xdr:rowOff>38557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29684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100767</xdr:rowOff>
    </xdr:from>
    <xdr:to>
      <xdr:col>15</xdr:col>
      <xdr:colOff>101600</xdr:colOff>
      <xdr:row>79</xdr:row>
      <xdr:rowOff>30917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22044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46856</xdr:rowOff>
    </xdr:from>
    <xdr:to>
      <xdr:col>10</xdr:col>
      <xdr:colOff>165100</xdr:colOff>
      <xdr:row>78</xdr:row>
      <xdr:rowOff>148456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70935</xdr:rowOff>
    </xdr:from>
    <xdr:to>
      <xdr:col>6</xdr:col>
      <xdr:colOff>38100</xdr:colOff>
      <xdr:row>79</xdr:row>
      <xdr:rowOff>1085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28639</xdr:rowOff>
    </xdr:from>
    <xdr:to>
      <xdr:col>24</xdr:col>
      <xdr:colOff>63500</xdr:colOff>
      <xdr:row>93</xdr:row>
      <xdr:rowOff>114578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73489"/>
          <a:ext cx="8382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169571</xdr:rowOff>
    </xdr:from>
    <xdr:to>
      <xdr:col>19</xdr:col>
      <xdr:colOff>177800</xdr:colOff>
      <xdr:row>93</xdr:row>
      <xdr:rowOff>114578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42971"/>
          <a:ext cx="889000" cy="1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169571</xdr:rowOff>
    </xdr:from>
    <xdr:to>
      <xdr:col>15</xdr:col>
      <xdr:colOff>50800</xdr:colOff>
      <xdr:row>94</xdr:row>
      <xdr:rowOff>52215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42971"/>
          <a:ext cx="889000" cy="2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52215</xdr:rowOff>
    </xdr:from>
    <xdr:to>
      <xdr:col>10</xdr:col>
      <xdr:colOff>114300</xdr:colOff>
      <xdr:row>94</xdr:row>
      <xdr:rowOff>75059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68515"/>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149289</xdr:rowOff>
    </xdr:from>
    <xdr:to>
      <xdr:col>24</xdr:col>
      <xdr:colOff>114300</xdr:colOff>
      <xdr:row>93</xdr:row>
      <xdr:rowOff>79439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7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63778</xdr:rowOff>
    </xdr:from>
    <xdr:to>
      <xdr:col>20</xdr:col>
      <xdr:colOff>38100</xdr:colOff>
      <xdr:row>93</xdr:row>
      <xdr:rowOff>165378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8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118771</xdr:rowOff>
    </xdr:from>
    <xdr:to>
      <xdr:col>15</xdr:col>
      <xdr:colOff>101600</xdr:colOff>
      <xdr:row>93</xdr:row>
      <xdr:rowOff>48921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65448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6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1415</xdr:rowOff>
    </xdr:from>
    <xdr:to>
      <xdr:col>10</xdr:col>
      <xdr:colOff>165100</xdr:colOff>
      <xdr:row>94</xdr:row>
      <xdr:rowOff>103015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119542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24259</xdr:rowOff>
    </xdr:from>
    <xdr:to>
      <xdr:col>6</xdr:col>
      <xdr:colOff>38100</xdr:colOff>
      <xdr:row>94</xdr:row>
      <xdr:rowOff>125859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142386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1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68891</xdr:rowOff>
    </xdr:from>
    <xdr:to>
      <xdr:col>55</xdr:col>
      <xdr:colOff>0</xdr:colOff>
      <xdr:row>36</xdr:row>
      <xdr:rowOff>104358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41091"/>
          <a:ext cx="8382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56707</xdr:rowOff>
    </xdr:from>
    <xdr:to>
      <xdr:col>50</xdr:col>
      <xdr:colOff>114300</xdr:colOff>
      <xdr:row>36</xdr:row>
      <xdr:rowOff>68891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28907"/>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36861</xdr:rowOff>
    </xdr:from>
    <xdr:to>
      <xdr:col>45</xdr:col>
      <xdr:colOff>177800</xdr:colOff>
      <xdr:row>36</xdr:row>
      <xdr:rowOff>56707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66161"/>
          <a:ext cx="889000" cy="3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36861</xdr:rowOff>
    </xdr:from>
    <xdr:to>
      <xdr:col>41</xdr:col>
      <xdr:colOff>50800</xdr:colOff>
      <xdr:row>37</xdr:row>
      <xdr:rowOff>2768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66161"/>
          <a:ext cx="889000" cy="4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53558</xdr:rowOff>
    </xdr:from>
    <xdr:to>
      <xdr:col>55</xdr:col>
      <xdr:colOff>50800</xdr:colOff>
      <xdr:row>36</xdr:row>
      <xdr:rowOff>155158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76435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7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18091</xdr:rowOff>
    </xdr:from>
    <xdr:to>
      <xdr:col>50</xdr:col>
      <xdr:colOff>165100</xdr:colOff>
      <xdr:row>36</xdr:row>
      <xdr:rowOff>119691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136218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5907</xdr:rowOff>
    </xdr:from>
    <xdr:to>
      <xdr:col>46</xdr:col>
      <xdr:colOff>38100</xdr:colOff>
      <xdr:row>36</xdr:row>
      <xdr:rowOff>107507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124034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5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157511</xdr:rowOff>
    </xdr:from>
    <xdr:to>
      <xdr:col>41</xdr:col>
      <xdr:colOff>101600</xdr:colOff>
      <xdr:row>34</xdr:row>
      <xdr:rowOff>87661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104188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9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123418</xdr:rowOff>
    </xdr:from>
    <xdr:to>
      <xdr:col>36</xdr:col>
      <xdr:colOff>165100</xdr:colOff>
      <xdr:row>37</xdr:row>
      <xdr:rowOff>53568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70095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45386</xdr:rowOff>
    </xdr:from>
    <xdr:to>
      <xdr:col>55</xdr:col>
      <xdr:colOff>0</xdr:colOff>
      <xdr:row>57</xdr:row>
      <xdr:rowOff>78214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18036"/>
          <a:ext cx="8382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115903</xdr:rowOff>
    </xdr:from>
    <xdr:to>
      <xdr:col>50</xdr:col>
      <xdr:colOff>114300</xdr:colOff>
      <xdr:row>57</xdr:row>
      <xdr:rowOff>45386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7103"/>
          <a:ext cx="889000" cy="10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115903</xdr:rowOff>
    </xdr:from>
    <xdr:to>
      <xdr:col>45</xdr:col>
      <xdr:colOff>177800</xdr:colOff>
      <xdr:row>57</xdr:row>
      <xdr:rowOff>19340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7103"/>
          <a:ext cx="889000" cy="7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153144</xdr:rowOff>
    </xdr:from>
    <xdr:to>
      <xdr:col>41</xdr:col>
      <xdr:colOff>50800</xdr:colOff>
      <xdr:row>57</xdr:row>
      <xdr:rowOff>19340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54344"/>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27414</xdr:rowOff>
    </xdr:from>
    <xdr:to>
      <xdr:col>55</xdr:col>
      <xdr:colOff>50800</xdr:colOff>
      <xdr:row>57</xdr:row>
      <xdr:rowOff>129014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50291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166036</xdr:rowOff>
    </xdr:from>
    <xdr:to>
      <xdr:col>50</xdr:col>
      <xdr:colOff>165100</xdr:colOff>
      <xdr:row>57</xdr:row>
      <xdr:rowOff>96186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112713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4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65103</xdr:rowOff>
    </xdr:from>
    <xdr:to>
      <xdr:col>46</xdr:col>
      <xdr:colOff>38100</xdr:colOff>
      <xdr:row>56</xdr:row>
      <xdr:rowOff>166703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11780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139990</xdr:rowOff>
    </xdr:from>
    <xdr:to>
      <xdr:col>41</xdr:col>
      <xdr:colOff>101600</xdr:colOff>
      <xdr:row>57</xdr:row>
      <xdr:rowOff>70140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61267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8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102344</xdr:rowOff>
    </xdr:from>
    <xdr:to>
      <xdr:col>36</xdr:col>
      <xdr:colOff>165100</xdr:colOff>
      <xdr:row>57</xdr:row>
      <xdr:rowOff>32494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49021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7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136995</xdr:rowOff>
    </xdr:from>
    <xdr:to>
      <xdr:col>55</xdr:col>
      <xdr:colOff>0</xdr:colOff>
      <xdr:row>78</xdr:row>
      <xdr:rowOff>115418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38645"/>
          <a:ext cx="838200" cy="1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115418</xdr:rowOff>
    </xdr:from>
    <xdr:to>
      <xdr:col>50</xdr:col>
      <xdr:colOff>114300</xdr:colOff>
      <xdr:row>78</xdr:row>
      <xdr:rowOff>119075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8851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40386</xdr:rowOff>
    </xdr:from>
    <xdr:to>
      <xdr:col>45</xdr:col>
      <xdr:colOff>177800</xdr:colOff>
      <xdr:row>78</xdr:row>
      <xdr:rowOff>119075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99136"/>
          <a:ext cx="889000" cy="5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40386</xdr:rowOff>
    </xdr:from>
    <xdr:to>
      <xdr:col>41</xdr:col>
      <xdr:colOff>50800</xdr:colOff>
      <xdr:row>77</xdr:row>
      <xdr:rowOff>57074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99136"/>
          <a:ext cx="889000" cy="3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86195</xdr:rowOff>
    </xdr:from>
    <xdr:to>
      <xdr:col>55</xdr:col>
      <xdr:colOff>50800</xdr:colOff>
      <xdr:row>78</xdr:row>
      <xdr:rowOff>16345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64618</xdr:rowOff>
    </xdr:from>
    <xdr:to>
      <xdr:col>50</xdr:col>
      <xdr:colOff>165100</xdr:colOff>
      <xdr:row>78</xdr:row>
      <xdr:rowOff>166218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157345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68275</xdr:rowOff>
    </xdr:from>
    <xdr:to>
      <xdr:col>46</xdr:col>
      <xdr:colOff>38100</xdr:colOff>
      <xdr:row>78</xdr:row>
      <xdr:rowOff>169875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161036</xdr:rowOff>
    </xdr:from>
    <xdr:to>
      <xdr:col>41</xdr:col>
      <xdr:colOff>101600</xdr:colOff>
      <xdr:row>75</xdr:row>
      <xdr:rowOff>91186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82313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6274</xdr:rowOff>
    </xdr:from>
    <xdr:to>
      <xdr:col>36</xdr:col>
      <xdr:colOff>165100</xdr:colOff>
      <xdr:row>77</xdr:row>
      <xdr:rowOff>107874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99001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9965</xdr:rowOff>
    </xdr:from>
    <xdr:to>
      <xdr:col>55</xdr:col>
      <xdr:colOff>0</xdr:colOff>
      <xdr:row>98</xdr:row>
      <xdr:rowOff>29291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2065"/>
          <a:ext cx="8382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76178</xdr:rowOff>
    </xdr:from>
    <xdr:to>
      <xdr:col>50</xdr:col>
      <xdr:colOff>114300</xdr:colOff>
      <xdr:row>98</xdr:row>
      <xdr:rowOff>9965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6828"/>
          <a:ext cx="889000" cy="1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76178</xdr:rowOff>
    </xdr:from>
    <xdr:to>
      <xdr:col>45</xdr:col>
      <xdr:colOff>177800</xdr:colOff>
      <xdr:row>98</xdr:row>
      <xdr:rowOff>48913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6828"/>
          <a:ext cx="889000" cy="1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142086</xdr:rowOff>
    </xdr:from>
    <xdr:to>
      <xdr:col>41</xdr:col>
      <xdr:colOff>50800</xdr:colOff>
      <xdr:row>98</xdr:row>
      <xdr:rowOff>48913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2736"/>
          <a:ext cx="889000" cy="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149941</xdr:rowOff>
    </xdr:from>
    <xdr:to>
      <xdr:col>55</xdr:col>
      <xdr:colOff>50800</xdr:colOff>
      <xdr:row>98</xdr:row>
      <xdr:rowOff>80091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130615</xdr:rowOff>
    </xdr:from>
    <xdr:to>
      <xdr:col>50</xdr:col>
      <xdr:colOff>165100</xdr:colOff>
      <xdr:row>98</xdr:row>
      <xdr:rowOff>60765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77292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25378</xdr:rowOff>
    </xdr:from>
    <xdr:to>
      <xdr:col>46</xdr:col>
      <xdr:colOff>38100</xdr:colOff>
      <xdr:row>97</xdr:row>
      <xdr:rowOff>126978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143505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169563</xdr:rowOff>
    </xdr:from>
    <xdr:to>
      <xdr:col>41</xdr:col>
      <xdr:colOff>101600</xdr:colOff>
      <xdr:row>98</xdr:row>
      <xdr:rowOff>99713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90840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91286</xdr:rowOff>
    </xdr:from>
    <xdr:to>
      <xdr:col>36</xdr:col>
      <xdr:colOff>165100</xdr:colOff>
      <xdr:row>98</xdr:row>
      <xdr:rowOff>21436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37963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154140</xdr:rowOff>
    </xdr:from>
    <xdr:to>
      <xdr:col>85</xdr:col>
      <xdr:colOff>127000</xdr:colOff>
      <xdr:row>39</xdr:row>
      <xdr:rowOff>15710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924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154140</xdr:rowOff>
    </xdr:from>
    <xdr:to>
      <xdr:col>81</xdr:col>
      <xdr:colOff>50800</xdr:colOff>
      <xdr:row>38</xdr:row>
      <xdr:rowOff>163170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924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163170</xdr:rowOff>
    </xdr:from>
    <xdr:to>
      <xdr:col>76</xdr:col>
      <xdr:colOff>114300</xdr:colOff>
      <xdr:row>39</xdr:row>
      <xdr:rowOff>18034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8270"/>
          <a:ext cx="8890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18034</xdr:rowOff>
    </xdr:from>
    <xdr:to>
      <xdr:col>71</xdr:col>
      <xdr:colOff>177800</xdr:colOff>
      <xdr:row>39</xdr:row>
      <xdr:rowOff>29413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4584"/>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136360</xdr:rowOff>
    </xdr:from>
    <xdr:to>
      <xdr:col>85</xdr:col>
      <xdr:colOff>177800</xdr:colOff>
      <xdr:row>39</xdr:row>
      <xdr:rowOff>66510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51287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103340</xdr:rowOff>
    </xdr:from>
    <xdr:to>
      <xdr:col>81</xdr:col>
      <xdr:colOff>101600</xdr:colOff>
      <xdr:row>39</xdr:row>
      <xdr:rowOff>33490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24617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112370</xdr:rowOff>
    </xdr:from>
    <xdr:to>
      <xdr:col>76</xdr:col>
      <xdr:colOff>165100</xdr:colOff>
      <xdr:row>39</xdr:row>
      <xdr:rowOff>42520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33647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138684</xdr:rowOff>
    </xdr:from>
    <xdr:to>
      <xdr:col>72</xdr:col>
      <xdr:colOff>38100</xdr:colOff>
      <xdr:row>39</xdr:row>
      <xdr:rowOff>68834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59961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150063</xdr:rowOff>
    </xdr:from>
    <xdr:to>
      <xdr:col>67</xdr:col>
      <xdr:colOff>101600</xdr:colOff>
      <xdr:row>39</xdr:row>
      <xdr:rowOff>80213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71340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102456</xdr:rowOff>
    </xdr:from>
    <xdr:to>
      <xdr:col>85</xdr:col>
      <xdr:colOff>127000</xdr:colOff>
      <xdr:row>77</xdr:row>
      <xdr:rowOff>112432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4106"/>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89472</xdr:rowOff>
    </xdr:from>
    <xdr:to>
      <xdr:col>81</xdr:col>
      <xdr:colOff>50800</xdr:colOff>
      <xdr:row>77</xdr:row>
      <xdr:rowOff>112432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91122"/>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89472</xdr:rowOff>
    </xdr:from>
    <xdr:to>
      <xdr:col>76</xdr:col>
      <xdr:colOff>114300</xdr:colOff>
      <xdr:row>77</xdr:row>
      <xdr:rowOff>155933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91122"/>
          <a:ext cx="889000" cy="6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132590</xdr:rowOff>
    </xdr:from>
    <xdr:to>
      <xdr:col>71</xdr:col>
      <xdr:colOff>177800</xdr:colOff>
      <xdr:row>77</xdr:row>
      <xdr:rowOff>155933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34240"/>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51656</xdr:rowOff>
    </xdr:from>
    <xdr:to>
      <xdr:col>85</xdr:col>
      <xdr:colOff>177800</xdr:colOff>
      <xdr:row>77</xdr:row>
      <xdr:rowOff>153256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74533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61632</xdr:rowOff>
    </xdr:from>
    <xdr:to>
      <xdr:col>81</xdr:col>
      <xdr:colOff>101600</xdr:colOff>
      <xdr:row>77</xdr:row>
      <xdr:rowOff>163232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38672</xdr:rowOff>
    </xdr:from>
    <xdr:to>
      <xdr:col>76</xdr:col>
      <xdr:colOff>165100</xdr:colOff>
      <xdr:row>77</xdr:row>
      <xdr:rowOff>140272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156799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105133</xdr:rowOff>
    </xdr:from>
    <xdr:to>
      <xdr:col>72</xdr:col>
      <xdr:colOff>38100</xdr:colOff>
      <xdr:row>78</xdr:row>
      <xdr:rowOff>35283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26410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81790</xdr:rowOff>
    </xdr:from>
    <xdr:to>
      <xdr:col>67</xdr:col>
      <xdr:colOff>101600</xdr:colOff>
      <xdr:row>78</xdr:row>
      <xdr:rowOff>11940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28467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79173</xdr:rowOff>
    </xdr:from>
    <xdr:to>
      <xdr:col>85</xdr:col>
      <xdr:colOff>127000</xdr:colOff>
      <xdr:row>98</xdr:row>
      <xdr:rowOff>91041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1273"/>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91041</xdr:rowOff>
    </xdr:from>
    <xdr:to>
      <xdr:col>81</xdr:col>
      <xdr:colOff>50800</xdr:colOff>
      <xdr:row>98</xdr:row>
      <xdr:rowOff>92064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3141"/>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81200</xdr:rowOff>
    </xdr:from>
    <xdr:to>
      <xdr:col>76</xdr:col>
      <xdr:colOff>114300</xdr:colOff>
      <xdr:row>98</xdr:row>
      <xdr:rowOff>92064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3300"/>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81200</xdr:rowOff>
    </xdr:from>
    <xdr:to>
      <xdr:col>71</xdr:col>
      <xdr:colOff>177800</xdr:colOff>
      <xdr:row>98</xdr:row>
      <xdr:rowOff>124578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3300"/>
          <a:ext cx="889000" cy="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28373</xdr:rowOff>
    </xdr:from>
    <xdr:to>
      <xdr:col>85</xdr:col>
      <xdr:colOff>177800</xdr:colOff>
      <xdr:row>98</xdr:row>
      <xdr:rowOff>129973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40241</xdr:rowOff>
    </xdr:from>
    <xdr:to>
      <xdr:col>81</xdr:col>
      <xdr:colOff>101600</xdr:colOff>
      <xdr:row>98</xdr:row>
      <xdr:rowOff>141841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41264</xdr:rowOff>
    </xdr:from>
    <xdr:to>
      <xdr:col>76</xdr:col>
      <xdr:colOff>165100</xdr:colOff>
      <xdr:row>98</xdr:row>
      <xdr:rowOff>142864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30400</xdr:rowOff>
    </xdr:from>
    <xdr:to>
      <xdr:col>72</xdr:col>
      <xdr:colOff>38100</xdr:colOff>
      <xdr:row>98</xdr:row>
      <xdr:rowOff>132000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123127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73778</xdr:rowOff>
    </xdr:from>
    <xdr:to>
      <xdr:col>67</xdr:col>
      <xdr:colOff>101600</xdr:colOff>
      <xdr:row>99</xdr:row>
      <xdr:rowOff>3928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166505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128613</xdr:rowOff>
    </xdr:from>
    <xdr:to>
      <xdr:col>116</xdr:col>
      <xdr:colOff>63500</xdr:colOff>
      <xdr:row>58</xdr:row>
      <xdr:rowOff>128773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72713"/>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128773</xdr:rowOff>
    </xdr:from>
    <xdr:to>
      <xdr:col>111</xdr:col>
      <xdr:colOff>177800</xdr:colOff>
      <xdr:row>58</xdr:row>
      <xdr:rowOff>128864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7287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128864</xdr:rowOff>
    </xdr:from>
    <xdr:to>
      <xdr:col>107</xdr:col>
      <xdr:colOff>50800</xdr:colOff>
      <xdr:row>58</xdr:row>
      <xdr:rowOff>129025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7296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125161</xdr:rowOff>
    </xdr:from>
    <xdr:to>
      <xdr:col>102</xdr:col>
      <xdr:colOff>114300</xdr:colOff>
      <xdr:row>58</xdr:row>
      <xdr:rowOff>129025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6926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77813</xdr:rowOff>
    </xdr:from>
    <xdr:to>
      <xdr:col>116</xdr:col>
      <xdr:colOff>114300</xdr:colOff>
      <xdr:row>59</xdr:row>
      <xdr:rowOff>7963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164190</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77973</xdr:rowOff>
    </xdr:from>
    <xdr:to>
      <xdr:col>112</xdr:col>
      <xdr:colOff>38100</xdr:colOff>
      <xdr:row>59</xdr:row>
      <xdr:rowOff>8123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170700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78064</xdr:rowOff>
    </xdr:from>
    <xdr:to>
      <xdr:col>107</xdr:col>
      <xdr:colOff>101600</xdr:colOff>
      <xdr:row>59</xdr:row>
      <xdr:rowOff>8214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170791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78225</xdr:rowOff>
    </xdr:from>
    <xdr:to>
      <xdr:col>102</xdr:col>
      <xdr:colOff>165100</xdr:colOff>
      <xdr:row>59</xdr:row>
      <xdr:rowOff>8375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170952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74361</xdr:rowOff>
    </xdr:from>
    <xdr:to>
      <xdr:col>98</xdr:col>
      <xdr:colOff>38100</xdr:colOff>
      <xdr:row>59</xdr:row>
      <xdr:rowOff>4511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167088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133083</xdr:rowOff>
    </xdr:from>
    <xdr:to>
      <xdr:col>116</xdr:col>
      <xdr:colOff>63500</xdr:colOff>
      <xdr:row>77</xdr:row>
      <xdr:rowOff>120955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63283"/>
          <a:ext cx="838200" cy="1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63664</xdr:rowOff>
    </xdr:from>
    <xdr:to>
      <xdr:col>111</xdr:col>
      <xdr:colOff>177800</xdr:colOff>
      <xdr:row>77</xdr:row>
      <xdr:rowOff>120955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65314"/>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63664</xdr:rowOff>
    </xdr:from>
    <xdr:to>
      <xdr:col>107</xdr:col>
      <xdr:colOff>50800</xdr:colOff>
      <xdr:row>77</xdr:row>
      <xdr:rowOff>112637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65314"/>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62573</xdr:rowOff>
    </xdr:from>
    <xdr:to>
      <xdr:col>102</xdr:col>
      <xdr:colOff>114300</xdr:colOff>
      <xdr:row>77</xdr:row>
      <xdr:rowOff>112637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92773"/>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82283</xdr:rowOff>
    </xdr:from>
    <xdr:to>
      <xdr:col>116</xdr:col>
      <xdr:colOff>114300</xdr:colOff>
      <xdr:row>77</xdr:row>
      <xdr:rowOff>12433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105160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70155</xdr:rowOff>
    </xdr:from>
    <xdr:to>
      <xdr:col>112</xdr:col>
      <xdr:colOff>38100</xdr:colOff>
      <xdr:row>78</xdr:row>
      <xdr:rowOff>305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12864</xdr:rowOff>
    </xdr:from>
    <xdr:to>
      <xdr:col>107</xdr:col>
      <xdr:colOff>101600</xdr:colOff>
      <xdr:row>77</xdr:row>
      <xdr:rowOff>114464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130991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61837</xdr:rowOff>
    </xdr:from>
    <xdr:to>
      <xdr:col>102</xdr:col>
      <xdr:colOff>165100</xdr:colOff>
      <xdr:row>77</xdr:row>
      <xdr:rowOff>163437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11773</xdr:rowOff>
    </xdr:from>
    <xdr:to>
      <xdr:col>98</xdr:col>
      <xdr:colOff>38100</xdr:colOff>
      <xdr:row>76</xdr:row>
      <xdr:rowOff>113373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129900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人件費については、職員数の増加や人事院勧告に伴う給与及び手当等の増額による増加。類似団体と比較すると少額であるが、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定員適正化計画に基づく新規採用者の抑制、組織・職員配置の見直しなどによる人件費の削減に努めていく。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低所得世帯への電力等価格高騰緊急支援給付金支給事業等の皆増。また、障害児通所給付事業、障害者自立支援給付事業等の事業費の増加により扶助費は増加傾向にあり、住民一人あたりのコストは増加。類似団体と比較しても、多額な状況が続いている。事業の優先性、重要性、効果等を十分に考慮したうえで、事業の見直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補助費等については、新型コロナ関連の補助金等が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減少したため、住民一人あたりのコストは減少。しかしながら、類似団体と比較しても、多額な状況が続いている。事業の優先性、重要性、効果等を十分に考慮したうえで、事業の見直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については、大規模建築物耐震化事業の完了などにより住民一人あたりのコストは減少し、類似団体と比較しても少額となっている。公共施設については、公共施設等総合管理計画に基づき、更新や解体を行っていく方針であるが、事業費が過大にならないように、優先順位を考慮し、事業を選別しながら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41,272
40,467
214.29
32,994,775
32,007,431
823,217
16,373,794
21,175,229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12255</xdr:rowOff>
    </xdr:from>
    <xdr:to>
      <xdr:col>24</xdr:col>
      <xdr:colOff>63500</xdr:colOff>
      <xdr:row>36</xdr:row>
      <xdr:rowOff>43497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4455"/>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43497</xdr:rowOff>
    </xdr:from>
    <xdr:to>
      <xdr:col>19</xdr:col>
      <xdr:colOff>177800</xdr:colOff>
      <xdr:row>36</xdr:row>
      <xdr:rowOff>75883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5697"/>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75883</xdr:rowOff>
    </xdr:from>
    <xdr:to>
      <xdr:col>15</xdr:col>
      <xdr:colOff>50800</xdr:colOff>
      <xdr:row>36</xdr:row>
      <xdr:rowOff>83312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808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83312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40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132905</xdr:rowOff>
    </xdr:from>
    <xdr:to>
      <xdr:col>24</xdr:col>
      <xdr:colOff>114300</xdr:colOff>
      <xdr:row>36</xdr:row>
      <xdr:rowOff>63055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164147</xdr:rowOff>
    </xdr:from>
    <xdr:to>
      <xdr:col>20</xdr:col>
      <xdr:colOff>38100</xdr:colOff>
      <xdr:row>36</xdr:row>
      <xdr:rowOff>94297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85424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25083</xdr:rowOff>
    </xdr:from>
    <xdr:to>
      <xdr:col>15</xdr:col>
      <xdr:colOff>101600</xdr:colOff>
      <xdr:row>36</xdr:row>
      <xdr:rowOff>126683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117810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32512</xdr:rowOff>
    </xdr:from>
    <xdr:to>
      <xdr:col>10</xdr:col>
      <xdr:colOff>165100</xdr:colOff>
      <xdr:row>36</xdr:row>
      <xdr:rowOff>134112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125239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21082</xdr:rowOff>
    </xdr:from>
    <xdr:to>
      <xdr:col>6</xdr:col>
      <xdr:colOff>38100</xdr:colOff>
      <xdr:row>36</xdr:row>
      <xdr:rowOff>122682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113809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70296</xdr:rowOff>
    </xdr:from>
    <xdr:to>
      <xdr:col>24</xdr:col>
      <xdr:colOff>63500</xdr:colOff>
      <xdr:row>58</xdr:row>
      <xdr:rowOff>89419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4396"/>
          <a:ext cx="8382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69828</xdr:rowOff>
    </xdr:from>
    <xdr:to>
      <xdr:col>19</xdr:col>
      <xdr:colOff>177800</xdr:colOff>
      <xdr:row>58</xdr:row>
      <xdr:rowOff>89419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3928"/>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134578</xdr:rowOff>
    </xdr:from>
    <xdr:to>
      <xdr:col>15</xdr:col>
      <xdr:colOff>50800</xdr:colOff>
      <xdr:row>58</xdr:row>
      <xdr:rowOff>69828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7228"/>
          <a:ext cx="889000" cy="10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134578</xdr:rowOff>
    </xdr:from>
    <xdr:to>
      <xdr:col>10</xdr:col>
      <xdr:colOff>114300</xdr:colOff>
      <xdr:row>58</xdr:row>
      <xdr:rowOff>87681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7228"/>
          <a:ext cx="889000" cy="12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143260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19496</xdr:rowOff>
    </xdr:from>
    <xdr:to>
      <xdr:col>24</xdr:col>
      <xdr:colOff>114300</xdr:colOff>
      <xdr:row>58</xdr:row>
      <xdr:rowOff>121096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38619</xdr:rowOff>
    </xdr:from>
    <xdr:to>
      <xdr:col>20</xdr:col>
      <xdr:colOff>38100</xdr:colOff>
      <xdr:row>58</xdr:row>
      <xdr:rowOff>140219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131346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19028</xdr:rowOff>
    </xdr:from>
    <xdr:to>
      <xdr:col>15</xdr:col>
      <xdr:colOff>101600</xdr:colOff>
      <xdr:row>58</xdr:row>
      <xdr:rowOff>120628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111755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83778</xdr:rowOff>
    </xdr:from>
    <xdr:to>
      <xdr:col>10</xdr:col>
      <xdr:colOff>165100</xdr:colOff>
      <xdr:row>58</xdr:row>
      <xdr:rowOff>13928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36881</xdr:rowOff>
    </xdr:from>
    <xdr:to>
      <xdr:col>6</xdr:col>
      <xdr:colOff>38100</xdr:colOff>
      <xdr:row>58</xdr:row>
      <xdr:rowOff>138481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129608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43290</xdr:rowOff>
    </xdr:from>
    <xdr:to>
      <xdr:col>24</xdr:col>
      <xdr:colOff>63500</xdr:colOff>
      <xdr:row>74</xdr:row>
      <xdr:rowOff>113813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0590"/>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36592</xdr:rowOff>
    </xdr:from>
    <xdr:to>
      <xdr:col>19</xdr:col>
      <xdr:colOff>177800</xdr:colOff>
      <xdr:row>74</xdr:row>
      <xdr:rowOff>113813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23892"/>
          <a:ext cx="8890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36592</xdr:rowOff>
    </xdr:from>
    <xdr:to>
      <xdr:col>15</xdr:col>
      <xdr:colOff>50800</xdr:colOff>
      <xdr:row>75</xdr:row>
      <xdr:rowOff>19904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23892"/>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19904</xdr:rowOff>
    </xdr:from>
    <xdr:to>
      <xdr:col>10</xdr:col>
      <xdr:colOff>114300</xdr:colOff>
      <xdr:row>75</xdr:row>
      <xdr:rowOff>53773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8654"/>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163940</xdr:rowOff>
    </xdr:from>
    <xdr:to>
      <xdr:col>24</xdr:col>
      <xdr:colOff>114300</xdr:colOff>
      <xdr:row>74</xdr:row>
      <xdr:rowOff>94090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63013</xdr:rowOff>
    </xdr:from>
    <xdr:to>
      <xdr:col>20</xdr:col>
      <xdr:colOff>38100</xdr:colOff>
      <xdr:row>74</xdr:row>
      <xdr:rowOff>164613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157242</xdr:rowOff>
    </xdr:from>
    <xdr:to>
      <xdr:col>15</xdr:col>
      <xdr:colOff>101600</xdr:colOff>
      <xdr:row>74</xdr:row>
      <xdr:rowOff>87392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103919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4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140554</xdr:rowOff>
    </xdr:from>
    <xdr:to>
      <xdr:col>10</xdr:col>
      <xdr:colOff>165100</xdr:colOff>
      <xdr:row>75</xdr:row>
      <xdr:rowOff>70704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2973</xdr:rowOff>
    </xdr:from>
    <xdr:to>
      <xdr:col>6</xdr:col>
      <xdr:colOff>38100</xdr:colOff>
      <xdr:row>75</xdr:row>
      <xdr:rowOff>104573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121100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35787</xdr:rowOff>
    </xdr:from>
    <xdr:to>
      <xdr:col>24</xdr:col>
      <xdr:colOff>63500</xdr:colOff>
      <xdr:row>97</xdr:row>
      <xdr:rowOff>52608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66437"/>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35787</xdr:rowOff>
    </xdr:from>
    <xdr:to>
      <xdr:col>19</xdr:col>
      <xdr:colOff>177800</xdr:colOff>
      <xdr:row>97</xdr:row>
      <xdr:rowOff>42779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66437"/>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42779</xdr:rowOff>
    </xdr:from>
    <xdr:to>
      <xdr:col>15</xdr:col>
      <xdr:colOff>50800</xdr:colOff>
      <xdr:row>97</xdr:row>
      <xdr:rowOff>81105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73429"/>
          <a:ext cx="8890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169450</xdr:rowOff>
    </xdr:from>
    <xdr:to>
      <xdr:col>10</xdr:col>
      <xdr:colOff>114300</xdr:colOff>
      <xdr:row>97</xdr:row>
      <xdr:rowOff>81105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8650"/>
          <a:ext cx="889000" cy="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1808</xdr:rowOff>
    </xdr:from>
    <xdr:to>
      <xdr:col>24</xdr:col>
      <xdr:colOff>114300</xdr:colOff>
      <xdr:row>97</xdr:row>
      <xdr:rowOff>103408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156437</xdr:rowOff>
    </xdr:from>
    <xdr:to>
      <xdr:col>20</xdr:col>
      <xdr:colOff>38100</xdr:colOff>
      <xdr:row>97</xdr:row>
      <xdr:rowOff>86587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77714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163429</xdr:rowOff>
    </xdr:from>
    <xdr:to>
      <xdr:col>15</xdr:col>
      <xdr:colOff>101600</xdr:colOff>
      <xdr:row>97</xdr:row>
      <xdr:rowOff>93579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84706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30305</xdr:rowOff>
    </xdr:from>
    <xdr:to>
      <xdr:col>10</xdr:col>
      <xdr:colOff>165100</xdr:colOff>
      <xdr:row>97</xdr:row>
      <xdr:rowOff>131905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123032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118650</xdr:rowOff>
    </xdr:from>
    <xdr:to>
      <xdr:col>6</xdr:col>
      <xdr:colOff>38100</xdr:colOff>
      <xdr:row>97</xdr:row>
      <xdr:rowOff>48800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65327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56424</xdr:rowOff>
    </xdr:from>
    <xdr:to>
      <xdr:col>55</xdr:col>
      <xdr:colOff>0</xdr:colOff>
      <xdr:row>39</xdr:row>
      <xdr:rowOff>58057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429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56751</xdr:rowOff>
    </xdr:from>
    <xdr:to>
      <xdr:col>50</xdr:col>
      <xdr:colOff>114300</xdr:colOff>
      <xdr:row>39</xdr:row>
      <xdr:rowOff>58057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433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56751</xdr:rowOff>
    </xdr:from>
    <xdr:to>
      <xdr:col>45</xdr:col>
      <xdr:colOff>177800</xdr:colOff>
      <xdr:row>39</xdr:row>
      <xdr:rowOff>62956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4330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59363</xdr:rowOff>
    </xdr:from>
    <xdr:to>
      <xdr:col>41</xdr:col>
      <xdr:colOff>50800</xdr:colOff>
      <xdr:row>39</xdr:row>
      <xdr:rowOff>62956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4591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5624</xdr:rowOff>
    </xdr:from>
    <xdr:to>
      <xdr:col>55</xdr:col>
      <xdr:colOff>50800</xdr:colOff>
      <xdr:row>39</xdr:row>
      <xdr:rowOff>107224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92001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7257</xdr:rowOff>
    </xdr:from>
    <xdr:to>
      <xdr:col>50</xdr:col>
      <xdr:colOff>165100</xdr:colOff>
      <xdr:row>39</xdr:row>
      <xdr:rowOff>108857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99984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5951</xdr:rowOff>
    </xdr:from>
    <xdr:to>
      <xdr:col>46</xdr:col>
      <xdr:colOff>38100</xdr:colOff>
      <xdr:row>39</xdr:row>
      <xdr:rowOff>107551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98678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12156</xdr:rowOff>
    </xdr:from>
    <xdr:to>
      <xdr:col>41</xdr:col>
      <xdr:colOff>101600</xdr:colOff>
      <xdr:row>39</xdr:row>
      <xdr:rowOff>113756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104883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8563</xdr:rowOff>
    </xdr:from>
    <xdr:to>
      <xdr:col>36</xdr:col>
      <xdr:colOff>165100</xdr:colOff>
      <xdr:row>39</xdr:row>
      <xdr:rowOff>110163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101290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41021</xdr:rowOff>
    </xdr:from>
    <xdr:to>
      <xdr:col>55</xdr:col>
      <xdr:colOff>0</xdr:colOff>
      <xdr:row>56</xdr:row>
      <xdr:rowOff>44062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42221"/>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44062</xdr:rowOff>
    </xdr:from>
    <xdr:to>
      <xdr:col>50</xdr:col>
      <xdr:colOff>114300</xdr:colOff>
      <xdr:row>56</xdr:row>
      <xdr:rowOff>119035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5262"/>
          <a:ext cx="889000" cy="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76598</xdr:rowOff>
    </xdr:from>
    <xdr:to>
      <xdr:col>45</xdr:col>
      <xdr:colOff>177800</xdr:colOff>
      <xdr:row>56</xdr:row>
      <xdr:rowOff>119035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77798"/>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29858</xdr:rowOff>
    </xdr:from>
    <xdr:to>
      <xdr:col>41</xdr:col>
      <xdr:colOff>50800</xdr:colOff>
      <xdr:row>56</xdr:row>
      <xdr:rowOff>76598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31058"/>
          <a:ext cx="889000" cy="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161671</xdr:rowOff>
    </xdr:from>
    <xdr:to>
      <xdr:col>55</xdr:col>
      <xdr:colOff>50800</xdr:colOff>
      <xdr:row>56</xdr:row>
      <xdr:rowOff>91821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13098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164712</xdr:rowOff>
    </xdr:from>
    <xdr:to>
      <xdr:col>50</xdr:col>
      <xdr:colOff>165100</xdr:colOff>
      <xdr:row>56</xdr:row>
      <xdr:rowOff>94862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68235</xdr:rowOff>
    </xdr:from>
    <xdr:to>
      <xdr:col>46</xdr:col>
      <xdr:colOff>38100</xdr:colOff>
      <xdr:row>56</xdr:row>
      <xdr:rowOff>169835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14912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25798</xdr:rowOff>
    </xdr:from>
    <xdr:to>
      <xdr:col>41</xdr:col>
      <xdr:colOff>101600</xdr:colOff>
      <xdr:row>56</xdr:row>
      <xdr:rowOff>127398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143925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150508</xdr:rowOff>
    </xdr:from>
    <xdr:to>
      <xdr:col>36</xdr:col>
      <xdr:colOff>165100</xdr:colOff>
      <xdr:row>56</xdr:row>
      <xdr:rowOff>80658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97185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162423</xdr:rowOff>
    </xdr:from>
    <xdr:to>
      <xdr:col>55</xdr:col>
      <xdr:colOff>0</xdr:colOff>
      <xdr:row>78</xdr:row>
      <xdr:rowOff>9888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64073"/>
          <a:ext cx="8382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107668</xdr:rowOff>
    </xdr:from>
    <xdr:to>
      <xdr:col>50</xdr:col>
      <xdr:colOff>114300</xdr:colOff>
      <xdr:row>78</xdr:row>
      <xdr:rowOff>9888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09318"/>
          <a:ext cx="889000" cy="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107668</xdr:rowOff>
    </xdr:from>
    <xdr:to>
      <xdr:col>45</xdr:col>
      <xdr:colOff>177800</xdr:colOff>
      <xdr:row>77</xdr:row>
      <xdr:rowOff>138680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9318"/>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138680</xdr:rowOff>
    </xdr:from>
    <xdr:to>
      <xdr:col>41</xdr:col>
      <xdr:colOff>50800</xdr:colOff>
      <xdr:row>78</xdr:row>
      <xdr:rowOff>65757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403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111623</xdr:rowOff>
    </xdr:from>
    <xdr:to>
      <xdr:col>55</xdr:col>
      <xdr:colOff>50800</xdr:colOff>
      <xdr:row>78</xdr:row>
      <xdr:rowOff>41773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134500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130538</xdr:rowOff>
    </xdr:from>
    <xdr:to>
      <xdr:col>50</xdr:col>
      <xdr:colOff>165100</xdr:colOff>
      <xdr:row>78</xdr:row>
      <xdr:rowOff>60688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51815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56868</xdr:rowOff>
    </xdr:from>
    <xdr:to>
      <xdr:col>46</xdr:col>
      <xdr:colOff>38100</xdr:colOff>
      <xdr:row>77</xdr:row>
      <xdr:rowOff>158468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87880</xdr:rowOff>
    </xdr:from>
    <xdr:to>
      <xdr:col>41</xdr:col>
      <xdr:colOff>101600</xdr:colOff>
      <xdr:row>78</xdr:row>
      <xdr:rowOff>18030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34557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14957</xdr:rowOff>
    </xdr:from>
    <xdr:to>
      <xdr:col>36</xdr:col>
      <xdr:colOff>165100</xdr:colOff>
      <xdr:row>78</xdr:row>
      <xdr:rowOff>116557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107684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24310</xdr:rowOff>
    </xdr:from>
    <xdr:to>
      <xdr:col>55</xdr:col>
      <xdr:colOff>0</xdr:colOff>
      <xdr:row>96</xdr:row>
      <xdr:rowOff>121847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83510"/>
          <a:ext cx="8382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24310</xdr:rowOff>
    </xdr:from>
    <xdr:to>
      <xdr:col>50</xdr:col>
      <xdr:colOff>114300</xdr:colOff>
      <xdr:row>96</xdr:row>
      <xdr:rowOff>108321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8351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108321</xdr:rowOff>
    </xdr:from>
    <xdr:to>
      <xdr:col>45</xdr:col>
      <xdr:colOff>177800</xdr:colOff>
      <xdr:row>96</xdr:row>
      <xdr:rowOff>134831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67521"/>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111575</xdr:rowOff>
    </xdr:from>
    <xdr:to>
      <xdr:col>41</xdr:col>
      <xdr:colOff>50800</xdr:colOff>
      <xdr:row>96</xdr:row>
      <xdr:rowOff>134831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70775"/>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71047</xdr:rowOff>
    </xdr:from>
    <xdr:to>
      <xdr:col>55</xdr:col>
      <xdr:colOff>50800</xdr:colOff>
      <xdr:row>97</xdr:row>
      <xdr:rowOff>1197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49474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144960</xdr:rowOff>
    </xdr:from>
    <xdr:to>
      <xdr:col>50</xdr:col>
      <xdr:colOff>165100</xdr:colOff>
      <xdr:row>96</xdr:row>
      <xdr:rowOff>75110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57521</xdr:rowOff>
    </xdr:from>
    <xdr:to>
      <xdr:col>46</xdr:col>
      <xdr:colOff>38100</xdr:colOff>
      <xdr:row>96</xdr:row>
      <xdr:rowOff>159121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150248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84031</xdr:rowOff>
    </xdr:from>
    <xdr:to>
      <xdr:col>41</xdr:col>
      <xdr:colOff>101600</xdr:colOff>
      <xdr:row>97</xdr:row>
      <xdr:rowOff>14181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60775</xdr:rowOff>
    </xdr:from>
    <xdr:to>
      <xdr:col>36</xdr:col>
      <xdr:colOff>165100</xdr:colOff>
      <xdr:row>96</xdr:row>
      <xdr:rowOff>162375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153502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121138</xdr:rowOff>
    </xdr:from>
    <xdr:to>
      <xdr:col>85</xdr:col>
      <xdr:colOff>127000</xdr:colOff>
      <xdr:row>34</xdr:row>
      <xdr:rowOff>162354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50438"/>
          <a:ext cx="8382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68400</xdr:rowOff>
    </xdr:from>
    <xdr:to>
      <xdr:col>81</xdr:col>
      <xdr:colOff>50800</xdr:colOff>
      <xdr:row>34</xdr:row>
      <xdr:rowOff>121138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97700"/>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68400</xdr:rowOff>
    </xdr:from>
    <xdr:to>
      <xdr:col>76</xdr:col>
      <xdr:colOff>114300</xdr:colOff>
      <xdr:row>35</xdr:row>
      <xdr:rowOff>78115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97700"/>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78115</xdr:rowOff>
    </xdr:from>
    <xdr:to>
      <xdr:col>71</xdr:col>
      <xdr:colOff>177800</xdr:colOff>
      <xdr:row>35</xdr:row>
      <xdr:rowOff>120681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78865"/>
          <a:ext cx="8890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111554</xdr:rowOff>
    </xdr:from>
    <xdr:to>
      <xdr:col>85</xdr:col>
      <xdr:colOff>177800</xdr:colOff>
      <xdr:row>35</xdr:row>
      <xdr:rowOff>41704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134431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70338</xdr:rowOff>
    </xdr:from>
    <xdr:to>
      <xdr:col>81</xdr:col>
      <xdr:colOff>101600</xdr:colOff>
      <xdr:row>35</xdr:row>
      <xdr:rowOff>488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17600</xdr:rowOff>
    </xdr:from>
    <xdr:to>
      <xdr:col>76</xdr:col>
      <xdr:colOff>165100</xdr:colOff>
      <xdr:row>34</xdr:row>
      <xdr:rowOff>119200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27315</xdr:rowOff>
    </xdr:from>
    <xdr:to>
      <xdr:col>72</xdr:col>
      <xdr:colOff>38100</xdr:colOff>
      <xdr:row>35</xdr:row>
      <xdr:rowOff>128915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120042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69881</xdr:rowOff>
    </xdr:from>
    <xdr:to>
      <xdr:col>67</xdr:col>
      <xdr:colOff>101600</xdr:colOff>
      <xdr:row>36</xdr:row>
      <xdr:rowOff>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162608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55959</xdr:rowOff>
    </xdr:from>
    <xdr:to>
      <xdr:col>85</xdr:col>
      <xdr:colOff>127000</xdr:colOff>
      <xdr:row>57</xdr:row>
      <xdr:rowOff>92362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28609"/>
          <a:ext cx="8382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76446</xdr:rowOff>
    </xdr:from>
    <xdr:to>
      <xdr:col>81</xdr:col>
      <xdr:colOff>50800</xdr:colOff>
      <xdr:row>57</xdr:row>
      <xdr:rowOff>55959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77646"/>
          <a:ext cx="889000" cy="1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76446</xdr:rowOff>
    </xdr:from>
    <xdr:to>
      <xdr:col>76</xdr:col>
      <xdr:colOff>114300</xdr:colOff>
      <xdr:row>56</xdr:row>
      <xdr:rowOff>128910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77646"/>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128910</xdr:rowOff>
    </xdr:from>
    <xdr:to>
      <xdr:col>71</xdr:col>
      <xdr:colOff>177800</xdr:colOff>
      <xdr:row>57</xdr:row>
      <xdr:rowOff>41352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30110"/>
          <a:ext cx="8890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41562</xdr:rowOff>
    </xdr:from>
    <xdr:to>
      <xdr:col>85</xdr:col>
      <xdr:colOff>177800</xdr:colOff>
      <xdr:row>57</xdr:row>
      <xdr:rowOff>143162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127939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5159</xdr:rowOff>
    </xdr:from>
    <xdr:to>
      <xdr:col>81</xdr:col>
      <xdr:colOff>101600</xdr:colOff>
      <xdr:row>57</xdr:row>
      <xdr:rowOff>106759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97886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25646</xdr:rowOff>
    </xdr:from>
    <xdr:to>
      <xdr:col>76</xdr:col>
      <xdr:colOff>165100</xdr:colOff>
      <xdr:row>56</xdr:row>
      <xdr:rowOff>127246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143773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78110</xdr:rowOff>
    </xdr:from>
    <xdr:to>
      <xdr:col>72</xdr:col>
      <xdr:colOff>38100</xdr:colOff>
      <xdr:row>57</xdr:row>
      <xdr:rowOff>8260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24787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162002</xdr:rowOff>
    </xdr:from>
    <xdr:to>
      <xdr:col>67</xdr:col>
      <xdr:colOff>101600</xdr:colOff>
      <xdr:row>57</xdr:row>
      <xdr:rowOff>92152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83279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154139</xdr:rowOff>
    </xdr:from>
    <xdr:to>
      <xdr:col>85</xdr:col>
      <xdr:colOff>127000</xdr:colOff>
      <xdr:row>79</xdr:row>
      <xdr:rowOff>15711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723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154139</xdr:rowOff>
    </xdr:from>
    <xdr:to>
      <xdr:col>81</xdr:col>
      <xdr:colOff>50800</xdr:colOff>
      <xdr:row>78</xdr:row>
      <xdr:rowOff>163170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27239"/>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163170</xdr:rowOff>
    </xdr:from>
    <xdr:to>
      <xdr:col>76</xdr:col>
      <xdr:colOff>114300</xdr:colOff>
      <xdr:row>79</xdr:row>
      <xdr:rowOff>18035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6270"/>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18035</xdr:rowOff>
    </xdr:from>
    <xdr:to>
      <xdr:col>71</xdr:col>
      <xdr:colOff>177800</xdr:colOff>
      <xdr:row>79</xdr:row>
      <xdr:rowOff>29414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2585"/>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136361</xdr:rowOff>
    </xdr:from>
    <xdr:to>
      <xdr:col>85</xdr:col>
      <xdr:colOff>177800</xdr:colOff>
      <xdr:row>79</xdr:row>
      <xdr:rowOff>66511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51288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103339</xdr:rowOff>
    </xdr:from>
    <xdr:to>
      <xdr:col>81</xdr:col>
      <xdr:colOff>101600</xdr:colOff>
      <xdr:row>79</xdr:row>
      <xdr:rowOff>33489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24616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112370</xdr:rowOff>
    </xdr:from>
    <xdr:to>
      <xdr:col>76</xdr:col>
      <xdr:colOff>165100</xdr:colOff>
      <xdr:row>79</xdr:row>
      <xdr:rowOff>42520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33647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138685</xdr:rowOff>
    </xdr:from>
    <xdr:to>
      <xdr:col>72</xdr:col>
      <xdr:colOff>38100</xdr:colOff>
      <xdr:row>79</xdr:row>
      <xdr:rowOff>68835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59962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150064</xdr:rowOff>
    </xdr:from>
    <xdr:to>
      <xdr:col>67</xdr:col>
      <xdr:colOff>101600</xdr:colOff>
      <xdr:row>79</xdr:row>
      <xdr:rowOff>80214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71341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102456</xdr:rowOff>
    </xdr:from>
    <xdr:to>
      <xdr:col>85</xdr:col>
      <xdr:colOff>127000</xdr:colOff>
      <xdr:row>97</xdr:row>
      <xdr:rowOff>112432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3106"/>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89472</xdr:rowOff>
    </xdr:from>
    <xdr:to>
      <xdr:col>81</xdr:col>
      <xdr:colOff>50800</xdr:colOff>
      <xdr:row>97</xdr:row>
      <xdr:rowOff>112432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20122"/>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89472</xdr:rowOff>
    </xdr:from>
    <xdr:to>
      <xdr:col>76</xdr:col>
      <xdr:colOff>114300</xdr:colOff>
      <xdr:row>97</xdr:row>
      <xdr:rowOff>155928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20122"/>
          <a:ext cx="8890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132586</xdr:rowOff>
    </xdr:from>
    <xdr:to>
      <xdr:col>71</xdr:col>
      <xdr:colOff>177800</xdr:colOff>
      <xdr:row>97</xdr:row>
      <xdr:rowOff>155928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63236"/>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51656</xdr:rowOff>
    </xdr:from>
    <xdr:to>
      <xdr:col>85</xdr:col>
      <xdr:colOff>177800</xdr:colOff>
      <xdr:row>97</xdr:row>
      <xdr:rowOff>153256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74533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61632</xdr:rowOff>
    </xdr:from>
    <xdr:to>
      <xdr:col>81</xdr:col>
      <xdr:colOff>101600</xdr:colOff>
      <xdr:row>97</xdr:row>
      <xdr:rowOff>163232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38672</xdr:rowOff>
    </xdr:from>
    <xdr:to>
      <xdr:col>76</xdr:col>
      <xdr:colOff>165100</xdr:colOff>
      <xdr:row>97</xdr:row>
      <xdr:rowOff>140272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156799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105128</xdr:rowOff>
    </xdr:from>
    <xdr:to>
      <xdr:col>72</xdr:col>
      <xdr:colOff>38100</xdr:colOff>
      <xdr:row>98</xdr:row>
      <xdr:rowOff>35278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26405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81786</xdr:rowOff>
    </xdr:from>
    <xdr:to>
      <xdr:col>67</xdr:col>
      <xdr:colOff>101600</xdr:colOff>
      <xdr:row>98</xdr:row>
      <xdr:rowOff>11936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28463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住民一人あたりのコストは増加。ふるさと応援推進事業や職員人件費等が増加となったこと等が要因。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定員適正化計画に基づく新規採用者の抑制、組織・職員配置の見直しなどによる人件費の削減に努めていく。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民生費については、住民一人あたりのコストは増加。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年度に実施した低所得世帯への電力等価格高騰緊急支援給付金支給事業等が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年度に皆増となったこと等が要因。民生費としては増加傾向にあり類似団体と比較しても、多額な状況が続いている。事業の優先性、重要性、効果等を十分に考慮したうえで、事業の見直しに努めていく。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については、住民一人あたりのコストは増加。農業は本市の基幹産業であることから、手厚い補助事業等を実施していることもあり、類似団体と比較しても多額な状況。民生費と同様に、事業の優先性、重要性、効果等を十分に考慮したうえで、事業の見直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土木費については、住民一人あたりのコストが減少。大規模建築物耐震化事業の減が主な要因。類似団体と比較しても少額となった。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財政調整基金残高については、取り崩しを行わず積立額は微増。前年度とほぼ同額。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実質収支額については、市税の減少や大規模な事業の終了により、歳入（国庫支出金等）が減となったこと等により、前年度比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458,251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千円の減、標準財政規模に占める割合では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今後については、事業の見直し等により、健全な財政運営に努めていく。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一般会計において、中期財政計画に沿った財政運営を行っており、引き続き黒字となったが、普通交付税の合併算定替えの終了により歳入が減少しているため、今後も適正な財政運営に努める。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企業会計や特別会計についても、独立採算及び適正な歳入の確保等に努める。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元利償還金の増等により実質公債費比率の分子は増加傾向にある。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地方債の借入方針として、①借入額を元金償還額よりも少ない額に抑える、②後年度の公債費抑制のため、可能な限り繰上償還を実施し、償還金額の抑制・縮減するよう財政運営を行っている。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H19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年度以降、地方債残高は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年度末までは減少傾向にて推移。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小浜体育館整備事業等の大型事業に伴う地方債の借入により、地方債残高は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元年度末から</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年度末まで増加に転じたが、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年度にて同事業が終了したこともあり、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年度末以降は前年度比減。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ただし、元利償還金については、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年度の大型事業を伴う借入に係る元金償還が、据え置き期間を経て、</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年度から一時的な元利償還金の増額となっている。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今後についても、上記借入方針を踏まえた適正な起債管理に努める。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これまで計画的に積立を行ってきたが、財源不足による取り崩しを令和元年度に初めて行い、減債基金残高は減少している。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今後、税収の減及び普通交付税の減等による歳入不足が深刻化するため予断を許さない状況である。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地方債現在高は減となっているが、充当可能基金の減により、将来負担比率の分子は増加傾向にある。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後年度の公債費抑制を図るため、可能な限り繰上償還を実施し、利子償還金の抑制・縮減を図るほか、各年度における借入額についても借入額が償還額を上回る状態とならないよう適正な起債管理に努める。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また、財政調整基金等についても適切な債券運用等を実施し、可能な限りの積立てを行い、健全な財政運営に努める。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減債基金への基金利子や、特定目的基金であるふるさと応援基金における寄附金増加に伴う積立金（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百万円）の増はあったものの、決算財源調整のため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百万円の取り崩しによる減が大きく影響し、基金全体としては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財源調整のための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基金は令和元年度以降当分の間は、財源不足による取り崩しを予定しており、中長期的には減少傾向にある。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振興基金：市民の連携の強化又は地域振興等に関する施策の推進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地域福祉基金：地域福祉の向上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ふるさと応援基金：住民の福祉の増進、特色あるふるさとづくりと協働のまちづくりに資する。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地域づくり基金：活力と潤いに満ちた地域社会の実現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庁舎整備基金：庁舎整備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ふるさと応援基金：寄附額の増加による増（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地域づくり基金：対象事業費充当による減（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寄附金額に大きく左右されるふるさと応援基金を除けば、現時点では大きな増減は予定していない。</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基金利子額を積み立てたことによる増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残高は、標準財政規模の概ね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％を目安としている（令和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年度標準財政規模</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16,373,794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決算財源調整のため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百万円の取崩しによる減があり、最終的には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長期財政見通しでは、令和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年度までの各年度において、財源不足が見込まれ、減債基金の取り崩しを予定している。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32994775</v>
      </c>
      <c r="BO4" s="451"/>
      <c r="BP4" s="451"/>
      <c r="BQ4" s="451"/>
      <c r="BR4" s="451"/>
      <c r="BS4" s="451"/>
      <c r="BT4" s="451"/>
      <c r="BU4" s="452"/>
      <c r="BV4" s="450">
        <v>33445761</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5</v>
      </c>
      <c r="CU4" s="591"/>
      <c r="CV4" s="591"/>
      <c r="CW4" s="591"/>
      <c r="CX4" s="591"/>
      <c r="CY4" s="591"/>
      <c r="CZ4" s="591"/>
      <c r="DA4" s="592"/>
      <c r="DB4" s="590">
        <v>7.9</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32007431</v>
      </c>
      <c r="BO5" s="422"/>
      <c r="BP5" s="422"/>
      <c r="BQ5" s="422"/>
      <c r="BR5" s="422"/>
      <c r="BS5" s="422"/>
      <c r="BT5" s="422"/>
      <c r="BU5" s="423"/>
      <c r="BV5" s="421">
        <v>31991507</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89.4</v>
      </c>
      <c r="CU5" s="419"/>
      <c r="CV5" s="419"/>
      <c r="CW5" s="419"/>
      <c r="CX5" s="419"/>
      <c r="CY5" s="419"/>
      <c r="CZ5" s="419"/>
      <c r="DA5" s="420"/>
      <c r="DB5" s="418">
        <v>87.9</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987344</v>
      </c>
      <c r="BO6" s="422"/>
      <c r="BP6" s="422"/>
      <c r="BQ6" s="422"/>
      <c r="BR6" s="422"/>
      <c r="BS6" s="422"/>
      <c r="BT6" s="422"/>
      <c r="BU6" s="423"/>
      <c r="BV6" s="421">
        <v>1454254</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89.8</v>
      </c>
      <c r="CU6" s="565"/>
      <c r="CV6" s="565"/>
      <c r="CW6" s="565"/>
      <c r="CX6" s="565"/>
      <c r="CY6" s="565"/>
      <c r="CZ6" s="565"/>
      <c r="DA6" s="566"/>
      <c r="DB6" s="564">
        <v>88.8</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164127</v>
      </c>
      <c r="BO7" s="422"/>
      <c r="BP7" s="422"/>
      <c r="BQ7" s="422"/>
      <c r="BR7" s="422"/>
      <c r="BS7" s="422"/>
      <c r="BT7" s="422"/>
      <c r="BU7" s="423"/>
      <c r="BV7" s="421">
        <v>172786</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16373794</v>
      </c>
      <c r="CU7" s="422"/>
      <c r="CV7" s="422"/>
      <c r="CW7" s="422"/>
      <c r="CX7" s="422"/>
      <c r="CY7" s="422"/>
      <c r="CZ7" s="422"/>
      <c r="DA7" s="423"/>
      <c r="DB7" s="421">
        <v>16221783</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823217</v>
      </c>
      <c r="BO8" s="422"/>
      <c r="BP8" s="422"/>
      <c r="BQ8" s="422"/>
      <c r="BR8" s="422"/>
      <c r="BS8" s="422"/>
      <c r="BT8" s="422"/>
      <c r="BU8" s="423"/>
      <c r="BV8" s="421">
        <v>1281468</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0.28000000000000003</v>
      </c>
      <c r="CU8" s="525"/>
      <c r="CV8" s="525"/>
      <c r="CW8" s="525"/>
      <c r="CX8" s="525"/>
      <c r="CY8" s="525"/>
      <c r="CZ8" s="525"/>
      <c r="DA8" s="526"/>
      <c r="DB8" s="524">
        <v>0.28000000000000003</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41096</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-458251</v>
      </c>
      <c r="BO9" s="422"/>
      <c r="BP9" s="422"/>
      <c r="BQ9" s="422"/>
      <c r="BR9" s="422"/>
      <c r="BS9" s="422"/>
      <c r="BT9" s="422"/>
      <c r="BU9" s="423"/>
      <c r="BV9" s="421">
        <v>163303</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17</v>
      </c>
      <c r="CU9" s="419"/>
      <c r="CV9" s="419"/>
      <c r="CW9" s="419"/>
      <c r="CX9" s="419"/>
      <c r="CY9" s="419"/>
      <c r="CZ9" s="419"/>
      <c r="DA9" s="420"/>
      <c r="DB9" s="418">
        <v>17.100000000000001</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44115</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274</v>
      </c>
      <c r="BO10" s="422"/>
      <c r="BP10" s="422"/>
      <c r="BQ10" s="422"/>
      <c r="BR10" s="422"/>
      <c r="BS10" s="422"/>
      <c r="BT10" s="422"/>
      <c r="BU10" s="423"/>
      <c r="BV10" s="421">
        <v>437</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90</v>
      </c>
      <c r="AV11" s="480"/>
      <c r="AW11" s="480"/>
      <c r="AX11" s="480"/>
      <c r="AY11" s="435" t="s">
        <v>120</v>
      </c>
      <c r="AZ11" s="436"/>
      <c r="BA11" s="436"/>
      <c r="BB11" s="436"/>
      <c r="BC11" s="436"/>
      <c r="BD11" s="436"/>
      <c r="BE11" s="436"/>
      <c r="BF11" s="436"/>
      <c r="BG11" s="436"/>
      <c r="BH11" s="436"/>
      <c r="BI11" s="436"/>
      <c r="BJ11" s="436"/>
      <c r="BK11" s="436"/>
      <c r="BL11" s="436"/>
      <c r="BM11" s="437"/>
      <c r="BN11" s="421">
        <v>642700</v>
      </c>
      <c r="BO11" s="422"/>
      <c r="BP11" s="422"/>
      <c r="BQ11" s="422"/>
      <c r="BR11" s="422"/>
      <c r="BS11" s="422"/>
      <c r="BT11" s="422"/>
      <c r="BU11" s="423"/>
      <c r="BV11" s="421">
        <v>567530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41272</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130</v>
      </c>
      <c r="N13" s="506"/>
      <c r="O13" s="506"/>
      <c r="P13" s="506"/>
      <c r="Q13" s="507"/>
      <c r="R13" s="508">
        <v>40467</v>
      </c>
      <c r="S13" s="509"/>
      <c r="T13" s="509"/>
      <c r="U13" s="509"/>
      <c r="V13" s="510"/>
      <c r="W13" s="511" t="s">
        <v>131</v>
      </c>
      <c r="X13" s="407"/>
      <c r="Y13" s="407"/>
      <c r="Z13" s="407"/>
      <c r="AA13" s="407"/>
      <c r="AB13" s="408"/>
      <c r="AC13" s="374">
        <v>4761</v>
      </c>
      <c r="AD13" s="375"/>
      <c r="AE13" s="375"/>
      <c r="AF13" s="375"/>
      <c r="AG13" s="376"/>
      <c r="AH13" s="374">
        <v>5642</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184723</v>
      </c>
      <c r="BO13" s="422"/>
      <c r="BP13" s="422"/>
      <c r="BQ13" s="422"/>
      <c r="BR13" s="422"/>
      <c r="BS13" s="422"/>
      <c r="BT13" s="422"/>
      <c r="BU13" s="423"/>
      <c r="BV13" s="421">
        <v>731270</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4.3</v>
      </c>
      <c r="CU13" s="419"/>
      <c r="CV13" s="419"/>
      <c r="CW13" s="419"/>
      <c r="CX13" s="419"/>
      <c r="CY13" s="419"/>
      <c r="CZ13" s="419"/>
      <c r="DA13" s="420"/>
      <c r="DB13" s="418">
        <v>4.2</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135</v>
      </c>
      <c r="M14" s="548"/>
      <c r="N14" s="548"/>
      <c r="O14" s="548"/>
      <c r="P14" s="548"/>
      <c r="Q14" s="549"/>
      <c r="R14" s="508">
        <v>41829</v>
      </c>
      <c r="S14" s="509"/>
      <c r="T14" s="509"/>
      <c r="U14" s="509"/>
      <c r="V14" s="510"/>
      <c r="W14" s="512"/>
      <c r="X14" s="410"/>
      <c r="Y14" s="410"/>
      <c r="Z14" s="410"/>
      <c r="AA14" s="410"/>
      <c r="AB14" s="411"/>
      <c r="AC14" s="501">
        <v>22.7</v>
      </c>
      <c r="AD14" s="502"/>
      <c r="AE14" s="502"/>
      <c r="AF14" s="502"/>
      <c r="AG14" s="503"/>
      <c r="AH14" s="501">
        <v>25</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130</v>
      </c>
      <c r="N15" s="506"/>
      <c r="O15" s="506"/>
      <c r="P15" s="506"/>
      <c r="Q15" s="507"/>
      <c r="R15" s="508">
        <v>41118</v>
      </c>
      <c r="S15" s="509"/>
      <c r="T15" s="509"/>
      <c r="U15" s="509"/>
      <c r="V15" s="510"/>
      <c r="W15" s="511" t="s">
        <v>137</v>
      </c>
      <c r="X15" s="407"/>
      <c r="Y15" s="407"/>
      <c r="Z15" s="407"/>
      <c r="AA15" s="407"/>
      <c r="AB15" s="408"/>
      <c r="AC15" s="374">
        <v>4116</v>
      </c>
      <c r="AD15" s="375"/>
      <c r="AE15" s="375"/>
      <c r="AF15" s="375"/>
      <c r="AG15" s="376"/>
      <c r="AH15" s="374">
        <v>4484</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4369277</v>
      </c>
      <c r="BO15" s="451"/>
      <c r="BP15" s="451"/>
      <c r="BQ15" s="451"/>
      <c r="BR15" s="451"/>
      <c r="BS15" s="451"/>
      <c r="BT15" s="451"/>
      <c r="BU15" s="452"/>
      <c r="BV15" s="450">
        <v>4215054</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19.600000000000001</v>
      </c>
      <c r="AD16" s="502"/>
      <c r="AE16" s="502"/>
      <c r="AF16" s="502"/>
      <c r="AG16" s="503"/>
      <c r="AH16" s="501">
        <v>19.8</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15233612</v>
      </c>
      <c r="BO16" s="422"/>
      <c r="BP16" s="422"/>
      <c r="BQ16" s="422"/>
      <c r="BR16" s="422"/>
      <c r="BS16" s="422"/>
      <c r="BT16" s="422"/>
      <c r="BU16" s="423"/>
      <c r="BV16" s="421">
        <v>15042270</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143</v>
      </c>
      <c r="N17" s="515"/>
      <c r="O17" s="515"/>
      <c r="P17" s="515"/>
      <c r="Q17" s="516"/>
      <c r="R17" s="498" t="s">
        <v>144</v>
      </c>
      <c r="S17" s="499"/>
      <c r="T17" s="499"/>
      <c r="U17" s="499"/>
      <c r="V17" s="500"/>
      <c r="W17" s="511" t="s">
        <v>145</v>
      </c>
      <c r="X17" s="407"/>
      <c r="Y17" s="407"/>
      <c r="Z17" s="407"/>
      <c r="AA17" s="407"/>
      <c r="AB17" s="408"/>
      <c r="AC17" s="374">
        <v>12119</v>
      </c>
      <c r="AD17" s="375"/>
      <c r="AE17" s="375"/>
      <c r="AF17" s="375"/>
      <c r="AG17" s="376"/>
      <c r="AH17" s="374">
        <v>12481</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5435177</v>
      </c>
      <c r="BO17" s="422"/>
      <c r="BP17" s="422"/>
      <c r="BQ17" s="422"/>
      <c r="BR17" s="422"/>
      <c r="BS17" s="422"/>
      <c r="BT17" s="422"/>
      <c r="BU17" s="423"/>
      <c r="BV17" s="421">
        <v>5262826</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147</v>
      </c>
      <c r="C18" s="472"/>
      <c r="D18" s="472"/>
      <c r="E18" s="473"/>
      <c r="F18" s="473"/>
      <c r="G18" s="473"/>
      <c r="H18" s="473"/>
      <c r="I18" s="473"/>
      <c r="J18" s="473"/>
      <c r="K18" s="473"/>
      <c r="L18" s="474">
        <v>214.29</v>
      </c>
      <c r="M18" s="474"/>
      <c r="N18" s="474"/>
      <c r="O18" s="474"/>
      <c r="P18" s="474"/>
      <c r="Q18" s="474"/>
      <c r="R18" s="475"/>
      <c r="S18" s="475"/>
      <c r="T18" s="475"/>
      <c r="U18" s="475"/>
      <c r="V18" s="476"/>
      <c r="W18" s="492"/>
      <c r="X18" s="493"/>
      <c r="Y18" s="493"/>
      <c r="Z18" s="493"/>
      <c r="AA18" s="493"/>
      <c r="AB18" s="517"/>
      <c r="AC18" s="391">
        <v>57.7</v>
      </c>
      <c r="AD18" s="392"/>
      <c r="AE18" s="392"/>
      <c r="AF18" s="392"/>
      <c r="AG18" s="477"/>
      <c r="AH18" s="391">
        <v>55.2</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14639896</v>
      </c>
      <c r="BO18" s="422"/>
      <c r="BP18" s="422"/>
      <c r="BQ18" s="422"/>
      <c r="BR18" s="422"/>
      <c r="BS18" s="422"/>
      <c r="BT18" s="422"/>
      <c r="BU18" s="423"/>
      <c r="BV18" s="421">
        <v>14445645</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149</v>
      </c>
      <c r="C19" s="472"/>
      <c r="D19" s="472"/>
      <c r="E19" s="473"/>
      <c r="F19" s="473"/>
      <c r="G19" s="473"/>
      <c r="H19" s="473"/>
      <c r="I19" s="473"/>
      <c r="J19" s="473"/>
      <c r="K19" s="473"/>
      <c r="L19" s="481">
        <v>192</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20843016</v>
      </c>
      <c r="BO19" s="422"/>
      <c r="BP19" s="422"/>
      <c r="BQ19" s="422"/>
      <c r="BR19" s="422"/>
      <c r="BS19" s="422"/>
      <c r="BT19" s="422"/>
      <c r="BU19" s="423"/>
      <c r="BV19" s="421">
        <v>20074148</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151</v>
      </c>
      <c r="C20" s="472"/>
      <c r="D20" s="472"/>
      <c r="E20" s="473"/>
      <c r="F20" s="473"/>
      <c r="G20" s="473"/>
      <c r="H20" s="473"/>
      <c r="I20" s="473"/>
      <c r="J20" s="473"/>
      <c r="K20" s="473"/>
      <c r="L20" s="481">
        <v>15141</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21175229</v>
      </c>
      <c r="BO22" s="451"/>
      <c r="BP22" s="451"/>
      <c r="BQ22" s="451"/>
      <c r="BR22" s="451"/>
      <c r="BS22" s="451"/>
      <c r="BT22" s="451"/>
      <c r="BU22" s="452"/>
      <c r="BV22" s="450">
        <v>22593294</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7833177</v>
      </c>
      <c r="BO23" s="422"/>
      <c r="BP23" s="422"/>
      <c r="BQ23" s="422"/>
      <c r="BR23" s="422"/>
      <c r="BS23" s="422"/>
      <c r="BT23" s="422"/>
      <c r="BU23" s="423"/>
      <c r="BV23" s="421">
        <v>8427955</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161</v>
      </c>
      <c r="F24" s="378"/>
      <c r="G24" s="378"/>
      <c r="H24" s="378"/>
      <c r="I24" s="378"/>
      <c r="J24" s="378"/>
      <c r="K24" s="379"/>
      <c r="L24" s="374">
        <v>1</v>
      </c>
      <c r="M24" s="375"/>
      <c r="N24" s="375"/>
      <c r="O24" s="375"/>
      <c r="P24" s="376"/>
      <c r="Q24" s="374">
        <v>8750</v>
      </c>
      <c r="R24" s="375"/>
      <c r="S24" s="375"/>
      <c r="T24" s="375"/>
      <c r="U24" s="375"/>
      <c r="V24" s="376"/>
      <c r="W24" s="464"/>
      <c r="X24" s="401"/>
      <c r="Y24" s="402"/>
      <c r="Z24" s="377" t="s">
        <v>162</v>
      </c>
      <c r="AA24" s="378"/>
      <c r="AB24" s="378"/>
      <c r="AC24" s="378"/>
      <c r="AD24" s="378"/>
      <c r="AE24" s="378"/>
      <c r="AF24" s="378"/>
      <c r="AG24" s="379"/>
      <c r="AH24" s="374">
        <v>355</v>
      </c>
      <c r="AI24" s="375"/>
      <c r="AJ24" s="375"/>
      <c r="AK24" s="375"/>
      <c r="AL24" s="376"/>
      <c r="AM24" s="374">
        <v>1122865</v>
      </c>
      <c r="AN24" s="375"/>
      <c r="AO24" s="375"/>
      <c r="AP24" s="375"/>
      <c r="AQ24" s="375"/>
      <c r="AR24" s="376"/>
      <c r="AS24" s="374">
        <v>3163</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17687080</v>
      </c>
      <c r="BO24" s="422"/>
      <c r="BP24" s="422"/>
      <c r="BQ24" s="422"/>
      <c r="BR24" s="422"/>
      <c r="BS24" s="422"/>
      <c r="BT24" s="422"/>
      <c r="BU24" s="423"/>
      <c r="BV24" s="421">
        <v>18631602</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164</v>
      </c>
      <c r="F25" s="378"/>
      <c r="G25" s="378"/>
      <c r="H25" s="378"/>
      <c r="I25" s="378"/>
      <c r="J25" s="378"/>
      <c r="K25" s="379"/>
      <c r="L25" s="374">
        <v>1</v>
      </c>
      <c r="M25" s="375"/>
      <c r="N25" s="375"/>
      <c r="O25" s="375"/>
      <c r="P25" s="376"/>
      <c r="Q25" s="374">
        <v>7090</v>
      </c>
      <c r="R25" s="375"/>
      <c r="S25" s="375"/>
      <c r="T25" s="375"/>
      <c r="U25" s="375"/>
      <c r="V25" s="376"/>
      <c r="W25" s="464"/>
      <c r="X25" s="401"/>
      <c r="Y25" s="402"/>
      <c r="Z25" s="377" t="s">
        <v>165</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1015510</v>
      </c>
      <c r="BO25" s="451"/>
      <c r="BP25" s="451"/>
      <c r="BQ25" s="451"/>
      <c r="BR25" s="451"/>
      <c r="BS25" s="451"/>
      <c r="BT25" s="451"/>
      <c r="BU25" s="452"/>
      <c r="BV25" s="450">
        <v>773763</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167</v>
      </c>
      <c r="F26" s="378"/>
      <c r="G26" s="378"/>
      <c r="H26" s="378"/>
      <c r="I26" s="378"/>
      <c r="J26" s="378"/>
      <c r="K26" s="379"/>
      <c r="L26" s="374">
        <v>1</v>
      </c>
      <c r="M26" s="375"/>
      <c r="N26" s="375"/>
      <c r="O26" s="375"/>
      <c r="P26" s="376"/>
      <c r="Q26" s="374">
        <v>6300</v>
      </c>
      <c r="R26" s="375"/>
      <c r="S26" s="375"/>
      <c r="T26" s="375"/>
      <c r="U26" s="375"/>
      <c r="V26" s="376"/>
      <c r="W26" s="464"/>
      <c r="X26" s="401"/>
      <c r="Y26" s="402"/>
      <c r="Z26" s="377" t="s">
        <v>168</v>
      </c>
      <c r="AA26" s="432"/>
      <c r="AB26" s="432"/>
      <c r="AC26" s="432"/>
      <c r="AD26" s="432"/>
      <c r="AE26" s="432"/>
      <c r="AF26" s="432"/>
      <c r="AG26" s="433"/>
      <c r="AH26" s="374" t="s">
        <v>122</v>
      </c>
      <c r="AI26" s="375"/>
      <c r="AJ26" s="375"/>
      <c r="AK26" s="375"/>
      <c r="AL26" s="376"/>
      <c r="AM26" s="374" t="s">
        <v>122</v>
      </c>
      <c r="AN26" s="375"/>
      <c r="AO26" s="375"/>
      <c r="AP26" s="375"/>
      <c r="AQ26" s="375"/>
      <c r="AR26" s="376"/>
      <c r="AS26" s="374" t="s">
        <v>122</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170</v>
      </c>
      <c r="F27" s="378"/>
      <c r="G27" s="378"/>
      <c r="H27" s="378"/>
      <c r="I27" s="378"/>
      <c r="J27" s="378"/>
      <c r="K27" s="379"/>
      <c r="L27" s="374">
        <v>1</v>
      </c>
      <c r="M27" s="375"/>
      <c r="N27" s="375"/>
      <c r="O27" s="375"/>
      <c r="P27" s="376"/>
      <c r="Q27" s="374">
        <v>4380</v>
      </c>
      <c r="R27" s="375"/>
      <c r="S27" s="375"/>
      <c r="T27" s="375"/>
      <c r="U27" s="375"/>
      <c r="V27" s="376"/>
      <c r="W27" s="464"/>
      <c r="X27" s="401"/>
      <c r="Y27" s="402"/>
      <c r="Z27" s="377" t="s">
        <v>171</v>
      </c>
      <c r="AA27" s="378"/>
      <c r="AB27" s="378"/>
      <c r="AC27" s="378"/>
      <c r="AD27" s="378"/>
      <c r="AE27" s="378"/>
      <c r="AF27" s="378"/>
      <c r="AG27" s="379"/>
      <c r="AH27" s="374">
        <v>8</v>
      </c>
      <c r="AI27" s="375"/>
      <c r="AJ27" s="375"/>
      <c r="AK27" s="375"/>
      <c r="AL27" s="376"/>
      <c r="AM27" s="374">
        <v>33320</v>
      </c>
      <c r="AN27" s="375"/>
      <c r="AO27" s="375"/>
      <c r="AP27" s="375"/>
      <c r="AQ27" s="375"/>
      <c r="AR27" s="376"/>
      <c r="AS27" s="374">
        <v>4165</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v>466860</v>
      </c>
      <c r="BO27" s="456"/>
      <c r="BP27" s="456"/>
      <c r="BQ27" s="456"/>
      <c r="BR27" s="456"/>
      <c r="BS27" s="456"/>
      <c r="BT27" s="456"/>
      <c r="BU27" s="457"/>
      <c r="BV27" s="455">
        <v>466796</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173</v>
      </c>
      <c r="F28" s="378"/>
      <c r="G28" s="378"/>
      <c r="H28" s="378"/>
      <c r="I28" s="378"/>
      <c r="J28" s="378"/>
      <c r="K28" s="379"/>
      <c r="L28" s="374">
        <v>1</v>
      </c>
      <c r="M28" s="375"/>
      <c r="N28" s="375"/>
      <c r="O28" s="375"/>
      <c r="P28" s="376"/>
      <c r="Q28" s="374">
        <v>3680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1992520</v>
      </c>
      <c r="BO28" s="451"/>
      <c r="BP28" s="451"/>
      <c r="BQ28" s="451"/>
      <c r="BR28" s="451"/>
      <c r="BS28" s="451"/>
      <c r="BT28" s="451"/>
      <c r="BU28" s="452"/>
      <c r="BV28" s="450">
        <v>1992245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176</v>
      </c>
      <c r="F29" s="378"/>
      <c r="G29" s="378"/>
      <c r="H29" s="378"/>
      <c r="I29" s="378"/>
      <c r="J29" s="378"/>
      <c r="K29" s="379"/>
      <c r="L29" s="374">
        <v>17</v>
      </c>
      <c r="M29" s="375"/>
      <c r="N29" s="375"/>
      <c r="O29" s="375"/>
      <c r="P29" s="376"/>
      <c r="Q29" s="374">
        <v>3500</v>
      </c>
      <c r="R29" s="375"/>
      <c r="S29" s="375"/>
      <c r="T29" s="375"/>
      <c r="U29" s="375"/>
      <c r="V29" s="376"/>
      <c r="W29" s="465"/>
      <c r="X29" s="466"/>
      <c r="Y29" s="467"/>
      <c r="Z29" s="377" t="s">
        <v>177</v>
      </c>
      <c r="AA29" s="378"/>
      <c r="AB29" s="378"/>
      <c r="AC29" s="378"/>
      <c r="AD29" s="378"/>
      <c r="AE29" s="378"/>
      <c r="AF29" s="378"/>
      <c r="AG29" s="379"/>
      <c r="AH29" s="374">
        <v>363</v>
      </c>
      <c r="AI29" s="375"/>
      <c r="AJ29" s="375"/>
      <c r="AK29" s="375"/>
      <c r="AL29" s="376"/>
      <c r="AM29" s="374">
        <v>1156185</v>
      </c>
      <c r="AN29" s="375"/>
      <c r="AO29" s="375"/>
      <c r="AP29" s="375"/>
      <c r="AQ29" s="375"/>
      <c r="AR29" s="376"/>
      <c r="AS29" s="374">
        <v>3185</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10635809</v>
      </c>
      <c r="BO29" s="422"/>
      <c r="BP29" s="422"/>
      <c r="BQ29" s="422"/>
      <c r="BR29" s="422"/>
      <c r="BS29" s="422"/>
      <c r="BT29" s="422"/>
      <c r="BU29" s="423"/>
      <c r="BV29" s="421">
        <v>11558465</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98.3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8697790</v>
      </c>
      <c r="BO30" s="456"/>
      <c r="BP30" s="456"/>
      <c r="BQ30" s="456"/>
      <c r="BR30" s="456"/>
      <c r="BS30" s="456"/>
      <c r="BT30" s="456"/>
      <c r="BU30" s="457"/>
      <c r="BV30" s="455">
        <v>8520337</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186</v>
      </c>
      <c r="D33" s="373"/>
      <c r="E33" s="372" t="s">
        <v>187</v>
      </c>
      <c r="F33" s="372"/>
      <c r="G33" s="372"/>
      <c r="H33" s="372"/>
      <c r="I33" s="372"/>
      <c r="J33" s="372"/>
      <c r="K33" s="372"/>
      <c r="L33" s="372"/>
      <c r="M33" s="372"/>
      <c r="N33" s="372"/>
      <c r="O33" s="372"/>
      <c r="P33" s="372"/>
      <c r="Q33" s="372"/>
      <c r="R33" s="372"/>
      <c r="S33" s="372"/>
      <c r="T33" s="206"/>
      <c r="U33" s="373" t="s">
        <v>186</v>
      </c>
      <c r="V33" s="373"/>
      <c r="W33" s="372" t="s">
        <v>187</v>
      </c>
      <c r="X33" s="372"/>
      <c r="Y33" s="372"/>
      <c r="Z33" s="372"/>
      <c r="AA33" s="372"/>
      <c r="AB33" s="372"/>
      <c r="AC33" s="372"/>
      <c r="AD33" s="372"/>
      <c r="AE33" s="372"/>
      <c r="AF33" s="372"/>
      <c r="AG33" s="372"/>
      <c r="AH33" s="372"/>
      <c r="AI33" s="372"/>
      <c r="AJ33" s="372"/>
      <c r="AK33" s="372"/>
      <c r="AL33" s="206"/>
      <c r="AM33" s="373" t="s">
        <v>186</v>
      </c>
      <c r="AN33" s="373"/>
      <c r="AO33" s="372" t="s">
        <v>187</v>
      </c>
      <c r="AP33" s="372"/>
      <c r="AQ33" s="372"/>
      <c r="AR33" s="372"/>
      <c r="AS33" s="372"/>
      <c r="AT33" s="372"/>
      <c r="AU33" s="372"/>
      <c r="AV33" s="372"/>
      <c r="AW33" s="372"/>
      <c r="AX33" s="372"/>
      <c r="AY33" s="372"/>
      <c r="AZ33" s="372"/>
      <c r="BA33" s="372"/>
      <c r="BB33" s="372"/>
      <c r="BC33" s="372"/>
      <c r="BD33" s="207"/>
      <c r="BE33" s="372" t="s">
        <v>188</v>
      </c>
      <c r="BF33" s="372"/>
      <c r="BG33" s="372" t="s">
        <v>189</v>
      </c>
      <c r="BH33" s="372"/>
      <c r="BI33" s="372"/>
      <c r="BJ33" s="372"/>
      <c r="BK33" s="372"/>
      <c r="BL33" s="372"/>
      <c r="BM33" s="372"/>
      <c r="BN33" s="372"/>
      <c r="BO33" s="372"/>
      <c r="BP33" s="372"/>
      <c r="BQ33" s="372"/>
      <c r="BR33" s="372"/>
      <c r="BS33" s="372"/>
      <c r="BT33" s="372"/>
      <c r="BU33" s="372"/>
      <c r="BV33" s="207"/>
      <c r="BW33" s="373" t="s">
        <v>188</v>
      </c>
      <c r="BX33" s="373"/>
      <c r="BY33" s="372" t="s">
        <v>190</v>
      </c>
      <c r="BZ33" s="372"/>
      <c r="CA33" s="372"/>
      <c r="CB33" s="372"/>
      <c r="CC33" s="372"/>
      <c r="CD33" s="372"/>
      <c r="CE33" s="372"/>
      <c r="CF33" s="372"/>
      <c r="CG33" s="372"/>
      <c r="CH33" s="372"/>
      <c r="CI33" s="372"/>
      <c r="CJ33" s="372"/>
      <c r="CK33" s="372"/>
      <c r="CL33" s="372"/>
      <c r="CM33" s="372"/>
      <c r="CN33" s="206"/>
      <c r="CO33" s="373" t="s">
        <v>186</v>
      </c>
      <c r="CP33" s="373"/>
      <c r="CQ33" s="372" t="s">
        <v>191</v>
      </c>
      <c r="CR33" s="372"/>
      <c r="CS33" s="372"/>
      <c r="CT33" s="372"/>
      <c r="CU33" s="372"/>
      <c r="CV33" s="372"/>
      <c r="CW33" s="372"/>
      <c r="CX33" s="372"/>
      <c r="CY33" s="372"/>
      <c r="CZ33" s="372"/>
      <c r="DA33" s="372"/>
      <c r="DB33" s="372"/>
      <c r="DC33" s="372"/>
      <c r="DD33" s="372"/>
      <c r="DE33" s="372"/>
      <c r="DF33" s="206"/>
      <c r="DG33" s="371" t="s">
        <v>192</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2</v>
      </c>
      <c r="V34" s="369"/>
      <c r="W34" s="370" t="str">
        <f>IF('各会計、関係団体の財政状況及び健全化判断比率'!B28="","",'各会計、関係団体の財政状況及び健全化判断比率'!B28)</f>
        <v>国民健康保険特別会計</v>
      </c>
      <c r="X34" s="370"/>
      <c r="Y34" s="370"/>
      <c r="Z34" s="370"/>
      <c r="AA34" s="370"/>
      <c r="AB34" s="370"/>
      <c r="AC34" s="370"/>
      <c r="AD34" s="370"/>
      <c r="AE34" s="370"/>
      <c r="AF34" s="370"/>
      <c r="AG34" s="370"/>
      <c r="AH34" s="370"/>
      <c r="AI34" s="370"/>
      <c r="AJ34" s="370"/>
      <c r="AK34" s="370"/>
      <c r="AL34" s="181"/>
      <c r="AM34" s="369">
        <f>IF(AO34="","",MAX(C34:D43,U34:V43)+1)</f>
        <v>4</v>
      </c>
      <c r="AN34" s="369"/>
      <c r="AO34" s="370" t="str">
        <f>IF('各会計、関係団体の財政状況及び健全化判断比率'!B30="","",'各会計、関係団体の財政状況及び健全化判断比率'!B30)</f>
        <v>水道事業会計</v>
      </c>
      <c r="AP34" s="370"/>
      <c r="AQ34" s="370"/>
      <c r="AR34" s="370"/>
      <c r="AS34" s="370"/>
      <c r="AT34" s="370"/>
      <c r="AU34" s="370"/>
      <c r="AV34" s="370"/>
      <c r="AW34" s="370"/>
      <c r="AX34" s="370"/>
      <c r="AY34" s="370"/>
      <c r="AZ34" s="370"/>
      <c r="BA34" s="370"/>
      <c r="BB34" s="370"/>
      <c r="BC34" s="370"/>
      <c r="BD34" s="181"/>
      <c r="BE34" s="369">
        <f>IF(BG34="","",MAX(C34:D43,U34:V43,AM34:AN43)+1)</f>
        <v>6</v>
      </c>
      <c r="BF34" s="369"/>
      <c r="BG34" s="370" t="str">
        <f>IF('各会計、関係団体の財政状況及び健全化判断比率'!B32="","",'各会計、関係団体の財政状況及び健全化判断比率'!B32)</f>
        <v>国民宿舎事業特別会計</v>
      </c>
      <c r="BH34" s="370"/>
      <c r="BI34" s="370"/>
      <c r="BJ34" s="370"/>
      <c r="BK34" s="370"/>
      <c r="BL34" s="370"/>
      <c r="BM34" s="370"/>
      <c r="BN34" s="370"/>
      <c r="BO34" s="370"/>
      <c r="BP34" s="370"/>
      <c r="BQ34" s="370"/>
      <c r="BR34" s="370"/>
      <c r="BS34" s="370"/>
      <c r="BT34" s="370"/>
      <c r="BU34" s="370"/>
      <c r="BV34" s="181"/>
      <c r="BW34" s="369">
        <f>IF(BY34="","",MAX(C34:D43,U34:V43,AM34:AN43,BE34:BF43)+1)</f>
        <v>9</v>
      </c>
      <c r="BX34" s="369"/>
      <c r="BY34" s="370" t="str">
        <f>IF('各会計、関係団体の財政状況及び健全化判断比率'!B68="","",'各会計、関係団体の財政状況及び健全化判断比率'!B68)</f>
        <v>雲仙・南島原保健組合（一般会計）</v>
      </c>
      <c r="BZ34" s="370"/>
      <c r="CA34" s="370"/>
      <c r="CB34" s="370"/>
      <c r="CC34" s="370"/>
      <c r="CD34" s="370"/>
      <c r="CE34" s="370"/>
      <c r="CF34" s="370"/>
      <c r="CG34" s="370"/>
      <c r="CH34" s="370"/>
      <c r="CI34" s="370"/>
      <c r="CJ34" s="370"/>
      <c r="CK34" s="370"/>
      <c r="CL34" s="370"/>
      <c r="CM34" s="370"/>
      <c r="CN34" s="181"/>
      <c r="CO34" s="369" t="str">
        <f>IF(CQ34="","",MAX(C34:D43,U34:V43,AM34:AN43,BE34:BF43,BW34:BX43)+1)</f>
        <v/>
      </c>
      <c r="CP34" s="369"/>
      <c r="CQ34" s="370" t="str">
        <f>IF('各会計、関係団体の財政状況及び健全化判断比率'!BS7="","",'各会計、関係団体の財政状況及び健全化判断比率'!BS7)</f>
        <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t="str">
        <f>IF(E35="","",C34+1)</f>
        <v/>
      </c>
      <c r="D35" s="369"/>
      <c r="E35" s="370" t="str">
        <f>IF('各会計、関係団体の財政状況及び健全化判断比率'!B8="","",'各会計、関係団体の財政状況及び健全化判断比率'!B8)</f>
        <v/>
      </c>
      <c r="F35" s="370"/>
      <c r="G35" s="370"/>
      <c r="H35" s="370"/>
      <c r="I35" s="370"/>
      <c r="J35" s="370"/>
      <c r="K35" s="370"/>
      <c r="L35" s="370"/>
      <c r="M35" s="370"/>
      <c r="N35" s="370"/>
      <c r="O35" s="370"/>
      <c r="P35" s="370"/>
      <c r="Q35" s="370"/>
      <c r="R35" s="370"/>
      <c r="S35" s="370"/>
      <c r="T35" s="181"/>
      <c r="U35" s="369">
        <f>IF(W35="","",U34+1)</f>
        <v>3</v>
      </c>
      <c r="V35" s="369"/>
      <c r="W35" s="370" t="str">
        <f>IF('各会計、関係団体の財政状況及び健全化判断比率'!B29="","",'各会計、関係団体の財政状況及び健全化判断比率'!B29)</f>
        <v>後期高齢者医療特別会計</v>
      </c>
      <c r="X35" s="370"/>
      <c r="Y35" s="370"/>
      <c r="Z35" s="370"/>
      <c r="AA35" s="370"/>
      <c r="AB35" s="370"/>
      <c r="AC35" s="370"/>
      <c r="AD35" s="370"/>
      <c r="AE35" s="370"/>
      <c r="AF35" s="370"/>
      <c r="AG35" s="370"/>
      <c r="AH35" s="370"/>
      <c r="AI35" s="370"/>
      <c r="AJ35" s="370"/>
      <c r="AK35" s="370"/>
      <c r="AL35" s="181"/>
      <c r="AM35" s="369">
        <f t="shared" ref="AM35:AM43" si="0">IF(AO35="","",AM34+1)</f>
        <v>5</v>
      </c>
      <c r="AN35" s="369"/>
      <c r="AO35" s="370" t="str">
        <f>IF('各会計、関係団体の財政状況及び健全化判断比率'!B31="","",'各会計、関係団体の財政状況及び健全化判断比率'!B31)</f>
        <v>下水道事業会計</v>
      </c>
      <c r="AP35" s="370"/>
      <c r="AQ35" s="370"/>
      <c r="AR35" s="370"/>
      <c r="AS35" s="370"/>
      <c r="AT35" s="370"/>
      <c r="AU35" s="370"/>
      <c r="AV35" s="370"/>
      <c r="AW35" s="370"/>
      <c r="AX35" s="370"/>
      <c r="AY35" s="370"/>
      <c r="AZ35" s="370"/>
      <c r="BA35" s="370"/>
      <c r="BB35" s="370"/>
      <c r="BC35" s="370"/>
      <c r="BD35" s="181"/>
      <c r="BE35" s="369">
        <f t="shared" ref="BE35:BE43" si="1">IF(BG35="","",BE34+1)</f>
        <v>7</v>
      </c>
      <c r="BF35" s="369"/>
      <c r="BG35" s="370" t="str">
        <f>IF('各会計、関係団体の財政状況及び健全化判断比率'!B33="","",'各会計、関係団体の財政状況及び健全化判断比率'!B33)</f>
        <v>温泉浴場事業特別会計</v>
      </c>
      <c r="BH35" s="370"/>
      <c r="BI35" s="370"/>
      <c r="BJ35" s="370"/>
      <c r="BK35" s="370"/>
      <c r="BL35" s="370"/>
      <c r="BM35" s="370"/>
      <c r="BN35" s="370"/>
      <c r="BO35" s="370"/>
      <c r="BP35" s="370"/>
      <c r="BQ35" s="370"/>
      <c r="BR35" s="370"/>
      <c r="BS35" s="370"/>
      <c r="BT35" s="370"/>
      <c r="BU35" s="370"/>
      <c r="BV35" s="181"/>
      <c r="BW35" s="369">
        <f t="shared" ref="BW35:BW43" si="2">IF(BY35="","",BW34+1)</f>
        <v>10</v>
      </c>
      <c r="BX35" s="369"/>
      <c r="BY35" s="370" t="str">
        <f>IF('各会計、関係団体の財政状況及び健全化判断比率'!B69="","",'各会計、関係団体の財政状況及び健全化判断比率'!B69)</f>
        <v>雲仙・南島原保健組合（介護老人保健施設事業特別会計）</v>
      </c>
      <c r="BZ35" s="370"/>
      <c r="CA35" s="370"/>
      <c r="CB35" s="370"/>
      <c r="CC35" s="370"/>
      <c r="CD35" s="370"/>
      <c r="CE35" s="370"/>
      <c r="CF35" s="370"/>
      <c r="CG35" s="370"/>
      <c r="CH35" s="370"/>
      <c r="CI35" s="370"/>
      <c r="CJ35" s="370"/>
      <c r="CK35" s="370"/>
      <c r="CL35" s="370"/>
      <c r="CM35" s="370"/>
      <c r="CN35" s="181"/>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1"/>
      <c r="U36" s="369" t="str">
        <f t="shared" ref="U36:U43" si="4">IF(W36="","",U35+1)</f>
        <v/>
      </c>
      <c r="V36" s="369"/>
      <c r="W36" s="370"/>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f t="shared" si="1"/>
        <v>8</v>
      </c>
      <c r="BF36" s="369"/>
      <c r="BG36" s="370" t="str">
        <f>IF('各会計、関係団体の財政状況及び健全化判断比率'!B34="","",'各会計、関係団体の財政状況及び健全化判断比率'!B34)</f>
        <v>企業誘致用地整備事業特別会計</v>
      </c>
      <c r="BH36" s="370"/>
      <c r="BI36" s="370"/>
      <c r="BJ36" s="370"/>
      <c r="BK36" s="370"/>
      <c r="BL36" s="370"/>
      <c r="BM36" s="370"/>
      <c r="BN36" s="370"/>
      <c r="BO36" s="370"/>
      <c r="BP36" s="370"/>
      <c r="BQ36" s="370"/>
      <c r="BR36" s="370"/>
      <c r="BS36" s="370"/>
      <c r="BT36" s="370"/>
      <c r="BU36" s="370"/>
      <c r="BV36" s="181"/>
      <c r="BW36" s="369">
        <f t="shared" si="2"/>
        <v>11</v>
      </c>
      <c r="BX36" s="369"/>
      <c r="BY36" s="370" t="str">
        <f>IF('各会計、関係団体の財政状況及び健全化判断比率'!B70="","",'各会計、関係団体の財政状況及び健全化判断比率'!B70)</f>
        <v>雲仙・南島原保健組合（病院事業会計）</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12</v>
      </c>
      <c r="BX37" s="369"/>
      <c r="BY37" s="370" t="str">
        <f>IF('各会計、関係団体の財政状況及び健全化判断比率'!B71="","",'各会計、関係団体の財政状況及び健全化判断比率'!B71)</f>
        <v>県央地域広域市町村圏組合（一般会計）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13</v>
      </c>
      <c r="BX38" s="369"/>
      <c r="BY38" s="370" t="str">
        <f>IF('各会計、関係団体の財政状況及び健全化判断比率'!B72="","",'各会計、関係団体の財政状況及び健全化判断比率'!B72)</f>
        <v>長崎県病院企業団（病院事業会計）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14</v>
      </c>
      <c r="BX39" s="369"/>
      <c r="BY39" s="370" t="str">
        <f>IF('各会計、関係団体の財政状況及び健全化判断比率'!B73="","",'各会計、関係団体の財政状況及び健全化判断比率'!B73)</f>
        <v>県央県南広域環境組合（一般会計）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15</v>
      </c>
      <c r="BX40" s="369"/>
      <c r="BY40" s="370" t="str">
        <f>IF('各会計、関係団体の財政状況及び健全化判断比率'!B74="","",'各会計、関係団体の財政状況及び健全化判断比率'!B74)</f>
        <v>長崎県後期高齢者医療広域連合（一般会計）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16</v>
      </c>
      <c r="BX41" s="369"/>
      <c r="BY41" s="370" t="str">
        <f>IF('各会計、関係団体の財政状況及び健全化判断比率'!B75="","",'各会計、関係団体の財政状況及び健全化判断比率'!B75)</f>
        <v>長崎県後期高齢者医療広域連合（後期高齢者医療事業特別会計）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17</v>
      </c>
      <c r="BX42" s="369"/>
      <c r="BY42" s="370" t="str">
        <f>IF('各会計、関係団体の財政状況及び健全化判断比率'!B76="","",'各会計、関係団体の財政状況及び健全化判断比率'!B76)</f>
        <v>島原地域広域市町村圏組合（一般会計）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18</v>
      </c>
      <c r="BX43" s="369"/>
      <c r="BY43" s="370" t="str">
        <f>IF('各会計、関係団体の財政状況及び健全化判断比率'!B77="","",'各会計、関係団体の財政状況及び健全化判断比率'!B77)</f>
        <v>島原地域広域市町村圏組合（介護保険事業特別会計）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Z7/25HeZNPk363CKtOzM4njVB/A+dDBB6P2kC2HYMBSA8TQzJsj7gDOW+9PWSJrxHiLlH5IYVOZRIjPRcGkEyw==" saltValue="yr/WtYwtt/ZPLxfJYoOs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202</v>
      </c>
      <c r="DI1" s="720"/>
      <c r="DJ1" s="720"/>
      <c r="DK1" s="720"/>
      <c r="DL1" s="720"/>
      <c r="DM1" s="720"/>
      <c r="DN1" s="721"/>
      <c r="DO1" s="214"/>
      <c r="DP1" s="719" t="s">
        <v>203</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215</v>
      </c>
      <c r="C5" s="682"/>
      <c r="D5" s="682"/>
      <c r="E5" s="682"/>
      <c r="F5" s="682"/>
      <c r="G5" s="682"/>
      <c r="H5" s="682"/>
      <c r="I5" s="682"/>
      <c r="J5" s="682"/>
      <c r="K5" s="682"/>
      <c r="L5" s="682"/>
      <c r="M5" s="682"/>
      <c r="N5" s="682"/>
      <c r="O5" s="682"/>
      <c r="P5" s="682"/>
      <c r="Q5" s="683"/>
      <c r="R5" s="678">
        <v>4048751</v>
      </c>
      <c r="S5" s="679"/>
      <c r="T5" s="679"/>
      <c r="U5" s="679"/>
      <c r="V5" s="679"/>
      <c r="W5" s="679"/>
      <c r="X5" s="679"/>
      <c r="Y5" s="704"/>
      <c r="Z5" s="717">
        <v>12.3</v>
      </c>
      <c r="AA5" s="717"/>
      <c r="AB5" s="717"/>
      <c r="AC5" s="717"/>
      <c r="AD5" s="718">
        <v>4048751</v>
      </c>
      <c r="AE5" s="718"/>
      <c r="AF5" s="718"/>
      <c r="AG5" s="718"/>
      <c r="AH5" s="718"/>
      <c r="AI5" s="718"/>
      <c r="AJ5" s="718"/>
      <c r="AK5" s="718"/>
      <c r="AL5" s="705">
        <v>24.8</v>
      </c>
      <c r="AM5" s="687"/>
      <c r="AN5" s="687"/>
      <c r="AO5" s="706"/>
      <c r="AP5" s="681" t="s">
        <v>216</v>
      </c>
      <c r="AQ5" s="682"/>
      <c r="AR5" s="682"/>
      <c r="AS5" s="682"/>
      <c r="AT5" s="682"/>
      <c r="AU5" s="682"/>
      <c r="AV5" s="682"/>
      <c r="AW5" s="682"/>
      <c r="AX5" s="682"/>
      <c r="AY5" s="682"/>
      <c r="AZ5" s="682"/>
      <c r="BA5" s="682"/>
      <c r="BB5" s="682"/>
      <c r="BC5" s="682"/>
      <c r="BD5" s="682"/>
      <c r="BE5" s="682"/>
      <c r="BF5" s="683"/>
      <c r="BG5" s="623">
        <v>4001712</v>
      </c>
      <c r="BH5" s="624"/>
      <c r="BI5" s="624"/>
      <c r="BJ5" s="624"/>
      <c r="BK5" s="624"/>
      <c r="BL5" s="624"/>
      <c r="BM5" s="624"/>
      <c r="BN5" s="625"/>
      <c r="BO5" s="661">
        <v>98.8</v>
      </c>
      <c r="BP5" s="661"/>
      <c r="BQ5" s="661"/>
      <c r="BR5" s="661"/>
      <c r="BS5" s="662">
        <v>30376</v>
      </c>
      <c r="BT5" s="662"/>
      <c r="BU5" s="662"/>
      <c r="BV5" s="662"/>
      <c r="BW5" s="662"/>
      <c r="BX5" s="662"/>
      <c r="BY5" s="662"/>
      <c r="BZ5" s="662"/>
      <c r="CA5" s="662"/>
      <c r="CB5" s="702"/>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x14ac:dyDescent="0.15">
      <c r="B6" s="620" t="s">
        <v>220</v>
      </c>
      <c r="C6" s="621"/>
      <c r="D6" s="621"/>
      <c r="E6" s="621"/>
      <c r="F6" s="621"/>
      <c r="G6" s="621"/>
      <c r="H6" s="621"/>
      <c r="I6" s="621"/>
      <c r="J6" s="621"/>
      <c r="K6" s="621"/>
      <c r="L6" s="621"/>
      <c r="M6" s="621"/>
      <c r="N6" s="621"/>
      <c r="O6" s="621"/>
      <c r="P6" s="621"/>
      <c r="Q6" s="622"/>
      <c r="R6" s="623">
        <v>248587</v>
      </c>
      <c r="S6" s="624"/>
      <c r="T6" s="624"/>
      <c r="U6" s="624"/>
      <c r="V6" s="624"/>
      <c r="W6" s="624"/>
      <c r="X6" s="624"/>
      <c r="Y6" s="625"/>
      <c r="Z6" s="661">
        <v>0.8</v>
      </c>
      <c r="AA6" s="661"/>
      <c r="AB6" s="661"/>
      <c r="AC6" s="661"/>
      <c r="AD6" s="662">
        <v>248587</v>
      </c>
      <c r="AE6" s="662"/>
      <c r="AF6" s="662"/>
      <c r="AG6" s="662"/>
      <c r="AH6" s="662"/>
      <c r="AI6" s="662"/>
      <c r="AJ6" s="662"/>
      <c r="AK6" s="662"/>
      <c r="AL6" s="626">
        <v>1.5</v>
      </c>
      <c r="AM6" s="627"/>
      <c r="AN6" s="627"/>
      <c r="AO6" s="663"/>
      <c r="AP6" s="620" t="s">
        <v>221</v>
      </c>
      <c r="AQ6" s="621"/>
      <c r="AR6" s="621"/>
      <c r="AS6" s="621"/>
      <c r="AT6" s="621"/>
      <c r="AU6" s="621"/>
      <c r="AV6" s="621"/>
      <c r="AW6" s="621"/>
      <c r="AX6" s="621"/>
      <c r="AY6" s="621"/>
      <c r="AZ6" s="621"/>
      <c r="BA6" s="621"/>
      <c r="BB6" s="621"/>
      <c r="BC6" s="621"/>
      <c r="BD6" s="621"/>
      <c r="BE6" s="621"/>
      <c r="BF6" s="622"/>
      <c r="BG6" s="623">
        <v>4001712</v>
      </c>
      <c r="BH6" s="624"/>
      <c r="BI6" s="624"/>
      <c r="BJ6" s="624"/>
      <c r="BK6" s="624"/>
      <c r="BL6" s="624"/>
      <c r="BM6" s="624"/>
      <c r="BN6" s="625"/>
      <c r="BO6" s="661">
        <v>98.8</v>
      </c>
      <c r="BP6" s="661"/>
      <c r="BQ6" s="661"/>
      <c r="BR6" s="661"/>
      <c r="BS6" s="662">
        <v>30376</v>
      </c>
      <c r="BT6" s="662"/>
      <c r="BU6" s="662"/>
      <c r="BV6" s="662"/>
      <c r="BW6" s="662"/>
      <c r="BX6" s="662"/>
      <c r="BY6" s="662"/>
      <c r="BZ6" s="662"/>
      <c r="CA6" s="662"/>
      <c r="CB6" s="702"/>
      <c r="CD6" s="681" t="s">
        <v>222</v>
      </c>
      <c r="CE6" s="682"/>
      <c r="CF6" s="682"/>
      <c r="CG6" s="682"/>
      <c r="CH6" s="682"/>
      <c r="CI6" s="682"/>
      <c r="CJ6" s="682"/>
      <c r="CK6" s="682"/>
      <c r="CL6" s="682"/>
      <c r="CM6" s="682"/>
      <c r="CN6" s="682"/>
      <c r="CO6" s="682"/>
      <c r="CP6" s="682"/>
      <c r="CQ6" s="683"/>
      <c r="CR6" s="623">
        <v>200955</v>
      </c>
      <c r="CS6" s="624"/>
      <c r="CT6" s="624"/>
      <c r="CU6" s="624"/>
      <c r="CV6" s="624"/>
      <c r="CW6" s="624"/>
      <c r="CX6" s="624"/>
      <c r="CY6" s="625"/>
      <c r="CZ6" s="705">
        <v>0.6</v>
      </c>
      <c r="DA6" s="687"/>
      <c r="DB6" s="687"/>
      <c r="DC6" s="707"/>
      <c r="DD6" s="629" t="s">
        <v>122</v>
      </c>
      <c r="DE6" s="624"/>
      <c r="DF6" s="624"/>
      <c r="DG6" s="624"/>
      <c r="DH6" s="624"/>
      <c r="DI6" s="624"/>
      <c r="DJ6" s="624"/>
      <c r="DK6" s="624"/>
      <c r="DL6" s="624"/>
      <c r="DM6" s="624"/>
      <c r="DN6" s="624"/>
      <c r="DO6" s="624"/>
      <c r="DP6" s="625"/>
      <c r="DQ6" s="629">
        <v>200939</v>
      </c>
      <c r="DR6" s="624"/>
      <c r="DS6" s="624"/>
      <c r="DT6" s="624"/>
      <c r="DU6" s="624"/>
      <c r="DV6" s="624"/>
      <c r="DW6" s="624"/>
      <c r="DX6" s="624"/>
      <c r="DY6" s="624"/>
      <c r="DZ6" s="624"/>
      <c r="EA6" s="624"/>
      <c r="EB6" s="624"/>
      <c r="EC6" s="660"/>
    </row>
    <row r="7" spans="2:143" ht="11.25" customHeight="1" x14ac:dyDescent="0.15">
      <c r="B7" s="620" t="s">
        <v>223</v>
      </c>
      <c r="C7" s="621"/>
      <c r="D7" s="621"/>
      <c r="E7" s="621"/>
      <c r="F7" s="621"/>
      <c r="G7" s="621"/>
      <c r="H7" s="621"/>
      <c r="I7" s="621"/>
      <c r="J7" s="621"/>
      <c r="K7" s="621"/>
      <c r="L7" s="621"/>
      <c r="M7" s="621"/>
      <c r="N7" s="621"/>
      <c r="O7" s="621"/>
      <c r="P7" s="621"/>
      <c r="Q7" s="622"/>
      <c r="R7" s="623">
        <v>1060</v>
      </c>
      <c r="S7" s="624"/>
      <c r="T7" s="624"/>
      <c r="U7" s="624"/>
      <c r="V7" s="624"/>
      <c r="W7" s="624"/>
      <c r="X7" s="624"/>
      <c r="Y7" s="625"/>
      <c r="Z7" s="661">
        <v>0</v>
      </c>
      <c r="AA7" s="661"/>
      <c r="AB7" s="661"/>
      <c r="AC7" s="661"/>
      <c r="AD7" s="662">
        <v>1060</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1530979</v>
      </c>
      <c r="BH7" s="624"/>
      <c r="BI7" s="624"/>
      <c r="BJ7" s="624"/>
      <c r="BK7" s="624"/>
      <c r="BL7" s="624"/>
      <c r="BM7" s="624"/>
      <c r="BN7" s="625"/>
      <c r="BO7" s="661">
        <v>37.799999999999997</v>
      </c>
      <c r="BP7" s="661"/>
      <c r="BQ7" s="661"/>
      <c r="BR7" s="661"/>
      <c r="BS7" s="662">
        <v>30376</v>
      </c>
      <c r="BT7" s="662"/>
      <c r="BU7" s="662"/>
      <c r="BV7" s="662"/>
      <c r="BW7" s="662"/>
      <c r="BX7" s="662"/>
      <c r="BY7" s="662"/>
      <c r="BZ7" s="662"/>
      <c r="CA7" s="662"/>
      <c r="CB7" s="702"/>
      <c r="CD7" s="620" t="s">
        <v>225</v>
      </c>
      <c r="CE7" s="621"/>
      <c r="CF7" s="621"/>
      <c r="CG7" s="621"/>
      <c r="CH7" s="621"/>
      <c r="CI7" s="621"/>
      <c r="CJ7" s="621"/>
      <c r="CK7" s="621"/>
      <c r="CL7" s="621"/>
      <c r="CM7" s="621"/>
      <c r="CN7" s="621"/>
      <c r="CO7" s="621"/>
      <c r="CP7" s="621"/>
      <c r="CQ7" s="622"/>
      <c r="CR7" s="623">
        <v>4731791</v>
      </c>
      <c r="CS7" s="624"/>
      <c r="CT7" s="624"/>
      <c r="CU7" s="624"/>
      <c r="CV7" s="624"/>
      <c r="CW7" s="624"/>
      <c r="CX7" s="624"/>
      <c r="CY7" s="625"/>
      <c r="CZ7" s="661">
        <v>14.8</v>
      </c>
      <c r="DA7" s="661"/>
      <c r="DB7" s="661"/>
      <c r="DC7" s="661"/>
      <c r="DD7" s="629">
        <v>182003</v>
      </c>
      <c r="DE7" s="624"/>
      <c r="DF7" s="624"/>
      <c r="DG7" s="624"/>
      <c r="DH7" s="624"/>
      <c r="DI7" s="624"/>
      <c r="DJ7" s="624"/>
      <c r="DK7" s="624"/>
      <c r="DL7" s="624"/>
      <c r="DM7" s="624"/>
      <c r="DN7" s="624"/>
      <c r="DO7" s="624"/>
      <c r="DP7" s="625"/>
      <c r="DQ7" s="629">
        <v>3107511</v>
      </c>
      <c r="DR7" s="624"/>
      <c r="DS7" s="624"/>
      <c r="DT7" s="624"/>
      <c r="DU7" s="624"/>
      <c r="DV7" s="624"/>
      <c r="DW7" s="624"/>
      <c r="DX7" s="624"/>
      <c r="DY7" s="624"/>
      <c r="DZ7" s="624"/>
      <c r="EA7" s="624"/>
      <c r="EB7" s="624"/>
      <c r="EC7" s="660"/>
    </row>
    <row r="8" spans="2:143" ht="11.25" customHeight="1" x14ac:dyDescent="0.15">
      <c r="B8" s="620" t="s">
        <v>226</v>
      </c>
      <c r="C8" s="621"/>
      <c r="D8" s="621"/>
      <c r="E8" s="621"/>
      <c r="F8" s="621"/>
      <c r="G8" s="621"/>
      <c r="H8" s="621"/>
      <c r="I8" s="621"/>
      <c r="J8" s="621"/>
      <c r="K8" s="621"/>
      <c r="L8" s="621"/>
      <c r="M8" s="621"/>
      <c r="N8" s="621"/>
      <c r="O8" s="621"/>
      <c r="P8" s="621"/>
      <c r="Q8" s="622"/>
      <c r="R8" s="623">
        <v>13358</v>
      </c>
      <c r="S8" s="624"/>
      <c r="T8" s="624"/>
      <c r="U8" s="624"/>
      <c r="V8" s="624"/>
      <c r="W8" s="624"/>
      <c r="X8" s="624"/>
      <c r="Y8" s="625"/>
      <c r="Z8" s="661">
        <v>0</v>
      </c>
      <c r="AA8" s="661"/>
      <c r="AB8" s="661"/>
      <c r="AC8" s="661"/>
      <c r="AD8" s="662">
        <v>13358</v>
      </c>
      <c r="AE8" s="662"/>
      <c r="AF8" s="662"/>
      <c r="AG8" s="662"/>
      <c r="AH8" s="662"/>
      <c r="AI8" s="662"/>
      <c r="AJ8" s="662"/>
      <c r="AK8" s="662"/>
      <c r="AL8" s="626">
        <v>0.1</v>
      </c>
      <c r="AM8" s="627"/>
      <c r="AN8" s="627"/>
      <c r="AO8" s="663"/>
      <c r="AP8" s="620" t="s">
        <v>227</v>
      </c>
      <c r="AQ8" s="621"/>
      <c r="AR8" s="621"/>
      <c r="AS8" s="621"/>
      <c r="AT8" s="621"/>
      <c r="AU8" s="621"/>
      <c r="AV8" s="621"/>
      <c r="AW8" s="621"/>
      <c r="AX8" s="621"/>
      <c r="AY8" s="621"/>
      <c r="AZ8" s="621"/>
      <c r="BA8" s="621"/>
      <c r="BB8" s="621"/>
      <c r="BC8" s="621"/>
      <c r="BD8" s="621"/>
      <c r="BE8" s="621"/>
      <c r="BF8" s="622"/>
      <c r="BG8" s="623">
        <v>67139</v>
      </c>
      <c r="BH8" s="624"/>
      <c r="BI8" s="624"/>
      <c r="BJ8" s="624"/>
      <c r="BK8" s="624"/>
      <c r="BL8" s="624"/>
      <c r="BM8" s="624"/>
      <c r="BN8" s="625"/>
      <c r="BO8" s="661">
        <v>1.7</v>
      </c>
      <c r="BP8" s="661"/>
      <c r="BQ8" s="661"/>
      <c r="BR8" s="661"/>
      <c r="BS8" s="662" t="s">
        <v>122</v>
      </c>
      <c r="BT8" s="662"/>
      <c r="BU8" s="662"/>
      <c r="BV8" s="662"/>
      <c r="BW8" s="662"/>
      <c r="BX8" s="662"/>
      <c r="BY8" s="662"/>
      <c r="BZ8" s="662"/>
      <c r="CA8" s="662"/>
      <c r="CB8" s="702"/>
      <c r="CD8" s="620" t="s">
        <v>228</v>
      </c>
      <c r="CE8" s="621"/>
      <c r="CF8" s="621"/>
      <c r="CG8" s="621"/>
      <c r="CH8" s="621"/>
      <c r="CI8" s="621"/>
      <c r="CJ8" s="621"/>
      <c r="CK8" s="621"/>
      <c r="CL8" s="621"/>
      <c r="CM8" s="621"/>
      <c r="CN8" s="621"/>
      <c r="CO8" s="621"/>
      <c r="CP8" s="621"/>
      <c r="CQ8" s="622"/>
      <c r="CR8" s="623">
        <v>11188302</v>
      </c>
      <c r="CS8" s="624"/>
      <c r="CT8" s="624"/>
      <c r="CU8" s="624"/>
      <c r="CV8" s="624"/>
      <c r="CW8" s="624"/>
      <c r="CX8" s="624"/>
      <c r="CY8" s="625"/>
      <c r="CZ8" s="661">
        <v>35</v>
      </c>
      <c r="DA8" s="661"/>
      <c r="DB8" s="661"/>
      <c r="DC8" s="661"/>
      <c r="DD8" s="629">
        <v>22394</v>
      </c>
      <c r="DE8" s="624"/>
      <c r="DF8" s="624"/>
      <c r="DG8" s="624"/>
      <c r="DH8" s="624"/>
      <c r="DI8" s="624"/>
      <c r="DJ8" s="624"/>
      <c r="DK8" s="624"/>
      <c r="DL8" s="624"/>
      <c r="DM8" s="624"/>
      <c r="DN8" s="624"/>
      <c r="DO8" s="624"/>
      <c r="DP8" s="625"/>
      <c r="DQ8" s="629">
        <v>5272528</v>
      </c>
      <c r="DR8" s="624"/>
      <c r="DS8" s="624"/>
      <c r="DT8" s="624"/>
      <c r="DU8" s="624"/>
      <c r="DV8" s="624"/>
      <c r="DW8" s="624"/>
      <c r="DX8" s="624"/>
      <c r="DY8" s="624"/>
      <c r="DZ8" s="624"/>
      <c r="EA8" s="624"/>
      <c r="EB8" s="624"/>
      <c r="EC8" s="660"/>
    </row>
    <row r="9" spans="2:143" ht="11.25" customHeight="1" x14ac:dyDescent="0.15">
      <c r="B9" s="620" t="s">
        <v>229</v>
      </c>
      <c r="C9" s="621"/>
      <c r="D9" s="621"/>
      <c r="E9" s="621"/>
      <c r="F9" s="621"/>
      <c r="G9" s="621"/>
      <c r="H9" s="621"/>
      <c r="I9" s="621"/>
      <c r="J9" s="621"/>
      <c r="K9" s="621"/>
      <c r="L9" s="621"/>
      <c r="M9" s="621"/>
      <c r="N9" s="621"/>
      <c r="O9" s="621"/>
      <c r="P9" s="621"/>
      <c r="Q9" s="622"/>
      <c r="R9" s="623">
        <v>16747</v>
      </c>
      <c r="S9" s="624"/>
      <c r="T9" s="624"/>
      <c r="U9" s="624"/>
      <c r="V9" s="624"/>
      <c r="W9" s="624"/>
      <c r="X9" s="624"/>
      <c r="Y9" s="625"/>
      <c r="Z9" s="661">
        <v>0.1</v>
      </c>
      <c r="AA9" s="661"/>
      <c r="AB9" s="661"/>
      <c r="AC9" s="661"/>
      <c r="AD9" s="662">
        <v>16747</v>
      </c>
      <c r="AE9" s="662"/>
      <c r="AF9" s="662"/>
      <c r="AG9" s="662"/>
      <c r="AH9" s="662"/>
      <c r="AI9" s="662"/>
      <c r="AJ9" s="662"/>
      <c r="AK9" s="662"/>
      <c r="AL9" s="626">
        <v>0.1</v>
      </c>
      <c r="AM9" s="627"/>
      <c r="AN9" s="627"/>
      <c r="AO9" s="663"/>
      <c r="AP9" s="620" t="s">
        <v>230</v>
      </c>
      <c r="AQ9" s="621"/>
      <c r="AR9" s="621"/>
      <c r="AS9" s="621"/>
      <c r="AT9" s="621"/>
      <c r="AU9" s="621"/>
      <c r="AV9" s="621"/>
      <c r="AW9" s="621"/>
      <c r="AX9" s="621"/>
      <c r="AY9" s="621"/>
      <c r="AZ9" s="621"/>
      <c r="BA9" s="621"/>
      <c r="BB9" s="621"/>
      <c r="BC9" s="621"/>
      <c r="BD9" s="621"/>
      <c r="BE9" s="621"/>
      <c r="BF9" s="622"/>
      <c r="BG9" s="623">
        <v>1285288</v>
      </c>
      <c r="BH9" s="624"/>
      <c r="BI9" s="624"/>
      <c r="BJ9" s="624"/>
      <c r="BK9" s="624"/>
      <c r="BL9" s="624"/>
      <c r="BM9" s="624"/>
      <c r="BN9" s="625"/>
      <c r="BO9" s="661">
        <v>31.7</v>
      </c>
      <c r="BP9" s="661"/>
      <c r="BQ9" s="661"/>
      <c r="BR9" s="661"/>
      <c r="BS9" s="662" t="s">
        <v>122</v>
      </c>
      <c r="BT9" s="662"/>
      <c r="BU9" s="662"/>
      <c r="BV9" s="662"/>
      <c r="BW9" s="662"/>
      <c r="BX9" s="662"/>
      <c r="BY9" s="662"/>
      <c r="BZ9" s="662"/>
      <c r="CA9" s="662"/>
      <c r="CB9" s="702"/>
      <c r="CD9" s="620" t="s">
        <v>231</v>
      </c>
      <c r="CE9" s="621"/>
      <c r="CF9" s="621"/>
      <c r="CG9" s="621"/>
      <c r="CH9" s="621"/>
      <c r="CI9" s="621"/>
      <c r="CJ9" s="621"/>
      <c r="CK9" s="621"/>
      <c r="CL9" s="621"/>
      <c r="CM9" s="621"/>
      <c r="CN9" s="621"/>
      <c r="CO9" s="621"/>
      <c r="CP9" s="621"/>
      <c r="CQ9" s="622"/>
      <c r="CR9" s="623">
        <v>2333884</v>
      </c>
      <c r="CS9" s="624"/>
      <c r="CT9" s="624"/>
      <c r="CU9" s="624"/>
      <c r="CV9" s="624"/>
      <c r="CW9" s="624"/>
      <c r="CX9" s="624"/>
      <c r="CY9" s="625"/>
      <c r="CZ9" s="661">
        <v>7.3</v>
      </c>
      <c r="DA9" s="661"/>
      <c r="DB9" s="661"/>
      <c r="DC9" s="661"/>
      <c r="DD9" s="629">
        <v>133585</v>
      </c>
      <c r="DE9" s="624"/>
      <c r="DF9" s="624"/>
      <c r="DG9" s="624"/>
      <c r="DH9" s="624"/>
      <c r="DI9" s="624"/>
      <c r="DJ9" s="624"/>
      <c r="DK9" s="624"/>
      <c r="DL9" s="624"/>
      <c r="DM9" s="624"/>
      <c r="DN9" s="624"/>
      <c r="DO9" s="624"/>
      <c r="DP9" s="625"/>
      <c r="DQ9" s="629">
        <v>1764015</v>
      </c>
      <c r="DR9" s="624"/>
      <c r="DS9" s="624"/>
      <c r="DT9" s="624"/>
      <c r="DU9" s="624"/>
      <c r="DV9" s="624"/>
      <c r="DW9" s="624"/>
      <c r="DX9" s="624"/>
      <c r="DY9" s="624"/>
      <c r="DZ9" s="624"/>
      <c r="EA9" s="624"/>
      <c r="EB9" s="624"/>
      <c r="EC9" s="660"/>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72236</v>
      </c>
      <c r="BH10" s="624"/>
      <c r="BI10" s="624"/>
      <c r="BJ10" s="624"/>
      <c r="BK10" s="624"/>
      <c r="BL10" s="624"/>
      <c r="BM10" s="624"/>
      <c r="BN10" s="625"/>
      <c r="BO10" s="661">
        <v>1.8</v>
      </c>
      <c r="BP10" s="661"/>
      <c r="BQ10" s="661"/>
      <c r="BR10" s="661"/>
      <c r="BS10" s="662" t="s">
        <v>122</v>
      </c>
      <c r="BT10" s="662"/>
      <c r="BU10" s="662"/>
      <c r="BV10" s="662"/>
      <c r="BW10" s="662"/>
      <c r="BX10" s="662"/>
      <c r="BY10" s="662"/>
      <c r="BZ10" s="662"/>
      <c r="CA10" s="662"/>
      <c r="CB10" s="702"/>
      <c r="CD10" s="620" t="s">
        <v>234</v>
      </c>
      <c r="CE10" s="621"/>
      <c r="CF10" s="621"/>
      <c r="CG10" s="621"/>
      <c r="CH10" s="621"/>
      <c r="CI10" s="621"/>
      <c r="CJ10" s="621"/>
      <c r="CK10" s="621"/>
      <c r="CL10" s="621"/>
      <c r="CM10" s="621"/>
      <c r="CN10" s="621"/>
      <c r="CO10" s="621"/>
      <c r="CP10" s="621"/>
      <c r="CQ10" s="622"/>
      <c r="CR10" s="623">
        <v>5353</v>
      </c>
      <c r="CS10" s="624"/>
      <c r="CT10" s="624"/>
      <c r="CU10" s="624"/>
      <c r="CV10" s="624"/>
      <c r="CW10" s="624"/>
      <c r="CX10" s="624"/>
      <c r="CY10" s="625"/>
      <c r="CZ10" s="661">
        <v>0</v>
      </c>
      <c r="DA10" s="661"/>
      <c r="DB10" s="661"/>
      <c r="DC10" s="661"/>
      <c r="DD10" s="629" t="s">
        <v>122</v>
      </c>
      <c r="DE10" s="624"/>
      <c r="DF10" s="624"/>
      <c r="DG10" s="624"/>
      <c r="DH10" s="624"/>
      <c r="DI10" s="624"/>
      <c r="DJ10" s="624"/>
      <c r="DK10" s="624"/>
      <c r="DL10" s="624"/>
      <c r="DM10" s="624"/>
      <c r="DN10" s="624"/>
      <c r="DO10" s="624"/>
      <c r="DP10" s="625"/>
      <c r="DQ10" s="629">
        <v>5353</v>
      </c>
      <c r="DR10" s="624"/>
      <c r="DS10" s="624"/>
      <c r="DT10" s="624"/>
      <c r="DU10" s="624"/>
      <c r="DV10" s="624"/>
      <c r="DW10" s="624"/>
      <c r="DX10" s="624"/>
      <c r="DY10" s="624"/>
      <c r="DZ10" s="624"/>
      <c r="EA10" s="624"/>
      <c r="EB10" s="624"/>
      <c r="EC10" s="660"/>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1000853</v>
      </c>
      <c r="S11" s="624"/>
      <c r="T11" s="624"/>
      <c r="U11" s="624"/>
      <c r="V11" s="624"/>
      <c r="W11" s="624"/>
      <c r="X11" s="624"/>
      <c r="Y11" s="625"/>
      <c r="Z11" s="626">
        <v>3</v>
      </c>
      <c r="AA11" s="627"/>
      <c r="AB11" s="627"/>
      <c r="AC11" s="628"/>
      <c r="AD11" s="629">
        <v>1000853</v>
      </c>
      <c r="AE11" s="624"/>
      <c r="AF11" s="624"/>
      <c r="AG11" s="624"/>
      <c r="AH11" s="624"/>
      <c r="AI11" s="624"/>
      <c r="AJ11" s="624"/>
      <c r="AK11" s="625"/>
      <c r="AL11" s="626">
        <v>6.1</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106316</v>
      </c>
      <c r="BH11" s="624"/>
      <c r="BI11" s="624"/>
      <c r="BJ11" s="624"/>
      <c r="BK11" s="624"/>
      <c r="BL11" s="624"/>
      <c r="BM11" s="624"/>
      <c r="BN11" s="625"/>
      <c r="BO11" s="661">
        <v>2.6</v>
      </c>
      <c r="BP11" s="661"/>
      <c r="BQ11" s="661"/>
      <c r="BR11" s="661"/>
      <c r="BS11" s="662">
        <v>30376</v>
      </c>
      <c r="BT11" s="662"/>
      <c r="BU11" s="662"/>
      <c r="BV11" s="662"/>
      <c r="BW11" s="662"/>
      <c r="BX11" s="662"/>
      <c r="BY11" s="662"/>
      <c r="BZ11" s="662"/>
      <c r="CA11" s="662"/>
      <c r="CB11" s="702"/>
      <c r="CD11" s="620" t="s">
        <v>237</v>
      </c>
      <c r="CE11" s="621"/>
      <c r="CF11" s="621"/>
      <c r="CG11" s="621"/>
      <c r="CH11" s="621"/>
      <c r="CI11" s="621"/>
      <c r="CJ11" s="621"/>
      <c r="CK11" s="621"/>
      <c r="CL11" s="621"/>
      <c r="CM11" s="621"/>
      <c r="CN11" s="621"/>
      <c r="CO11" s="621"/>
      <c r="CP11" s="621"/>
      <c r="CQ11" s="622"/>
      <c r="CR11" s="623">
        <v>2804419</v>
      </c>
      <c r="CS11" s="624"/>
      <c r="CT11" s="624"/>
      <c r="CU11" s="624"/>
      <c r="CV11" s="624"/>
      <c r="CW11" s="624"/>
      <c r="CX11" s="624"/>
      <c r="CY11" s="625"/>
      <c r="CZ11" s="661">
        <v>8.8000000000000007</v>
      </c>
      <c r="DA11" s="661"/>
      <c r="DB11" s="661"/>
      <c r="DC11" s="661"/>
      <c r="DD11" s="629">
        <v>1743982</v>
      </c>
      <c r="DE11" s="624"/>
      <c r="DF11" s="624"/>
      <c r="DG11" s="624"/>
      <c r="DH11" s="624"/>
      <c r="DI11" s="624"/>
      <c r="DJ11" s="624"/>
      <c r="DK11" s="624"/>
      <c r="DL11" s="624"/>
      <c r="DM11" s="624"/>
      <c r="DN11" s="624"/>
      <c r="DO11" s="624"/>
      <c r="DP11" s="625"/>
      <c r="DQ11" s="629">
        <v>1053304</v>
      </c>
      <c r="DR11" s="624"/>
      <c r="DS11" s="624"/>
      <c r="DT11" s="624"/>
      <c r="DU11" s="624"/>
      <c r="DV11" s="624"/>
      <c r="DW11" s="624"/>
      <c r="DX11" s="624"/>
      <c r="DY11" s="624"/>
      <c r="DZ11" s="624"/>
      <c r="EA11" s="624"/>
      <c r="EB11" s="624"/>
      <c r="EC11" s="660"/>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10276</v>
      </c>
      <c r="S12" s="624"/>
      <c r="T12" s="624"/>
      <c r="U12" s="624"/>
      <c r="V12" s="624"/>
      <c r="W12" s="624"/>
      <c r="X12" s="624"/>
      <c r="Y12" s="625"/>
      <c r="Z12" s="661">
        <v>0</v>
      </c>
      <c r="AA12" s="661"/>
      <c r="AB12" s="661"/>
      <c r="AC12" s="661"/>
      <c r="AD12" s="662">
        <v>10276</v>
      </c>
      <c r="AE12" s="662"/>
      <c r="AF12" s="662"/>
      <c r="AG12" s="662"/>
      <c r="AH12" s="662"/>
      <c r="AI12" s="662"/>
      <c r="AJ12" s="662"/>
      <c r="AK12" s="662"/>
      <c r="AL12" s="626">
        <v>0.1</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1967703</v>
      </c>
      <c r="BH12" s="624"/>
      <c r="BI12" s="624"/>
      <c r="BJ12" s="624"/>
      <c r="BK12" s="624"/>
      <c r="BL12" s="624"/>
      <c r="BM12" s="624"/>
      <c r="BN12" s="625"/>
      <c r="BO12" s="661">
        <v>48.6</v>
      </c>
      <c r="BP12" s="661"/>
      <c r="BQ12" s="661"/>
      <c r="BR12" s="661"/>
      <c r="BS12" s="662" t="s">
        <v>122</v>
      </c>
      <c r="BT12" s="662"/>
      <c r="BU12" s="662"/>
      <c r="BV12" s="662"/>
      <c r="BW12" s="662"/>
      <c r="BX12" s="662"/>
      <c r="BY12" s="662"/>
      <c r="BZ12" s="662"/>
      <c r="CA12" s="662"/>
      <c r="CB12" s="702"/>
      <c r="CD12" s="620" t="s">
        <v>240</v>
      </c>
      <c r="CE12" s="621"/>
      <c r="CF12" s="621"/>
      <c r="CG12" s="621"/>
      <c r="CH12" s="621"/>
      <c r="CI12" s="621"/>
      <c r="CJ12" s="621"/>
      <c r="CK12" s="621"/>
      <c r="CL12" s="621"/>
      <c r="CM12" s="621"/>
      <c r="CN12" s="621"/>
      <c r="CO12" s="621"/>
      <c r="CP12" s="621"/>
      <c r="CQ12" s="622"/>
      <c r="CR12" s="623">
        <v>1342591</v>
      </c>
      <c r="CS12" s="624"/>
      <c r="CT12" s="624"/>
      <c r="CU12" s="624"/>
      <c r="CV12" s="624"/>
      <c r="CW12" s="624"/>
      <c r="CX12" s="624"/>
      <c r="CY12" s="625"/>
      <c r="CZ12" s="661">
        <v>4.2</v>
      </c>
      <c r="DA12" s="661"/>
      <c r="DB12" s="661"/>
      <c r="DC12" s="661"/>
      <c r="DD12" s="629">
        <v>179571</v>
      </c>
      <c r="DE12" s="624"/>
      <c r="DF12" s="624"/>
      <c r="DG12" s="624"/>
      <c r="DH12" s="624"/>
      <c r="DI12" s="624"/>
      <c r="DJ12" s="624"/>
      <c r="DK12" s="624"/>
      <c r="DL12" s="624"/>
      <c r="DM12" s="624"/>
      <c r="DN12" s="624"/>
      <c r="DO12" s="624"/>
      <c r="DP12" s="625"/>
      <c r="DQ12" s="629">
        <v>1021272</v>
      </c>
      <c r="DR12" s="624"/>
      <c r="DS12" s="624"/>
      <c r="DT12" s="624"/>
      <c r="DU12" s="624"/>
      <c r="DV12" s="624"/>
      <c r="DW12" s="624"/>
      <c r="DX12" s="624"/>
      <c r="DY12" s="624"/>
      <c r="DZ12" s="624"/>
      <c r="EA12" s="624"/>
      <c r="EB12" s="624"/>
      <c r="EC12" s="660"/>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1949859</v>
      </c>
      <c r="BH13" s="624"/>
      <c r="BI13" s="624"/>
      <c r="BJ13" s="624"/>
      <c r="BK13" s="624"/>
      <c r="BL13" s="624"/>
      <c r="BM13" s="624"/>
      <c r="BN13" s="625"/>
      <c r="BO13" s="661">
        <v>48.2</v>
      </c>
      <c r="BP13" s="661"/>
      <c r="BQ13" s="661"/>
      <c r="BR13" s="661"/>
      <c r="BS13" s="662" t="s">
        <v>122</v>
      </c>
      <c r="BT13" s="662"/>
      <c r="BU13" s="662"/>
      <c r="BV13" s="662"/>
      <c r="BW13" s="662"/>
      <c r="BX13" s="662"/>
      <c r="BY13" s="662"/>
      <c r="BZ13" s="662"/>
      <c r="CA13" s="662"/>
      <c r="CB13" s="702"/>
      <c r="CD13" s="620" t="s">
        <v>243</v>
      </c>
      <c r="CE13" s="621"/>
      <c r="CF13" s="621"/>
      <c r="CG13" s="621"/>
      <c r="CH13" s="621"/>
      <c r="CI13" s="621"/>
      <c r="CJ13" s="621"/>
      <c r="CK13" s="621"/>
      <c r="CL13" s="621"/>
      <c r="CM13" s="621"/>
      <c r="CN13" s="621"/>
      <c r="CO13" s="621"/>
      <c r="CP13" s="621"/>
      <c r="CQ13" s="622"/>
      <c r="CR13" s="623">
        <v>2366670</v>
      </c>
      <c r="CS13" s="624"/>
      <c r="CT13" s="624"/>
      <c r="CU13" s="624"/>
      <c r="CV13" s="624"/>
      <c r="CW13" s="624"/>
      <c r="CX13" s="624"/>
      <c r="CY13" s="625"/>
      <c r="CZ13" s="661">
        <v>7.4</v>
      </c>
      <c r="DA13" s="661"/>
      <c r="DB13" s="661"/>
      <c r="DC13" s="661"/>
      <c r="DD13" s="629">
        <v>1259389</v>
      </c>
      <c r="DE13" s="624"/>
      <c r="DF13" s="624"/>
      <c r="DG13" s="624"/>
      <c r="DH13" s="624"/>
      <c r="DI13" s="624"/>
      <c r="DJ13" s="624"/>
      <c r="DK13" s="624"/>
      <c r="DL13" s="624"/>
      <c r="DM13" s="624"/>
      <c r="DN13" s="624"/>
      <c r="DO13" s="624"/>
      <c r="DP13" s="625"/>
      <c r="DQ13" s="629">
        <v>1384709</v>
      </c>
      <c r="DR13" s="624"/>
      <c r="DS13" s="624"/>
      <c r="DT13" s="624"/>
      <c r="DU13" s="624"/>
      <c r="DV13" s="624"/>
      <c r="DW13" s="624"/>
      <c r="DX13" s="624"/>
      <c r="DY13" s="624"/>
      <c r="DZ13" s="624"/>
      <c r="EA13" s="624"/>
      <c r="EB13" s="624"/>
      <c r="EC13" s="660"/>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735</v>
      </c>
      <c r="S14" s="624"/>
      <c r="T14" s="624"/>
      <c r="U14" s="624"/>
      <c r="V14" s="624"/>
      <c r="W14" s="624"/>
      <c r="X14" s="624"/>
      <c r="Y14" s="625"/>
      <c r="Z14" s="661">
        <v>0</v>
      </c>
      <c r="AA14" s="661"/>
      <c r="AB14" s="661"/>
      <c r="AC14" s="661"/>
      <c r="AD14" s="662">
        <v>735</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204153</v>
      </c>
      <c r="BH14" s="624"/>
      <c r="BI14" s="624"/>
      <c r="BJ14" s="624"/>
      <c r="BK14" s="624"/>
      <c r="BL14" s="624"/>
      <c r="BM14" s="624"/>
      <c r="BN14" s="625"/>
      <c r="BO14" s="661">
        <v>5</v>
      </c>
      <c r="BP14" s="661"/>
      <c r="BQ14" s="661"/>
      <c r="BR14" s="661"/>
      <c r="BS14" s="662" t="s">
        <v>122</v>
      </c>
      <c r="BT14" s="662"/>
      <c r="BU14" s="662"/>
      <c r="BV14" s="662"/>
      <c r="BW14" s="662"/>
      <c r="BX14" s="662"/>
      <c r="BY14" s="662"/>
      <c r="BZ14" s="662"/>
      <c r="CA14" s="662"/>
      <c r="CB14" s="702"/>
      <c r="CD14" s="620" t="s">
        <v>246</v>
      </c>
      <c r="CE14" s="621"/>
      <c r="CF14" s="621"/>
      <c r="CG14" s="621"/>
      <c r="CH14" s="621"/>
      <c r="CI14" s="621"/>
      <c r="CJ14" s="621"/>
      <c r="CK14" s="621"/>
      <c r="CL14" s="621"/>
      <c r="CM14" s="621"/>
      <c r="CN14" s="621"/>
      <c r="CO14" s="621"/>
      <c r="CP14" s="621"/>
      <c r="CQ14" s="622"/>
      <c r="CR14" s="623">
        <v>1197243</v>
      </c>
      <c r="CS14" s="624"/>
      <c r="CT14" s="624"/>
      <c r="CU14" s="624"/>
      <c r="CV14" s="624"/>
      <c r="CW14" s="624"/>
      <c r="CX14" s="624"/>
      <c r="CY14" s="625"/>
      <c r="CZ14" s="661">
        <v>3.7</v>
      </c>
      <c r="DA14" s="661"/>
      <c r="DB14" s="661"/>
      <c r="DC14" s="661"/>
      <c r="DD14" s="629">
        <v>184240</v>
      </c>
      <c r="DE14" s="624"/>
      <c r="DF14" s="624"/>
      <c r="DG14" s="624"/>
      <c r="DH14" s="624"/>
      <c r="DI14" s="624"/>
      <c r="DJ14" s="624"/>
      <c r="DK14" s="624"/>
      <c r="DL14" s="624"/>
      <c r="DM14" s="624"/>
      <c r="DN14" s="624"/>
      <c r="DO14" s="624"/>
      <c r="DP14" s="625"/>
      <c r="DQ14" s="629">
        <v>999629</v>
      </c>
      <c r="DR14" s="624"/>
      <c r="DS14" s="624"/>
      <c r="DT14" s="624"/>
      <c r="DU14" s="624"/>
      <c r="DV14" s="624"/>
      <c r="DW14" s="624"/>
      <c r="DX14" s="624"/>
      <c r="DY14" s="624"/>
      <c r="DZ14" s="624"/>
      <c r="EA14" s="624"/>
      <c r="EB14" s="624"/>
      <c r="EC14" s="660"/>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298877</v>
      </c>
      <c r="BH15" s="624"/>
      <c r="BI15" s="624"/>
      <c r="BJ15" s="624"/>
      <c r="BK15" s="624"/>
      <c r="BL15" s="624"/>
      <c r="BM15" s="624"/>
      <c r="BN15" s="625"/>
      <c r="BO15" s="661">
        <v>7.4</v>
      </c>
      <c r="BP15" s="661"/>
      <c r="BQ15" s="661"/>
      <c r="BR15" s="661"/>
      <c r="BS15" s="662" t="s">
        <v>122</v>
      </c>
      <c r="BT15" s="662"/>
      <c r="BU15" s="662"/>
      <c r="BV15" s="662"/>
      <c r="BW15" s="662"/>
      <c r="BX15" s="662"/>
      <c r="BY15" s="662"/>
      <c r="BZ15" s="662"/>
      <c r="CA15" s="662"/>
      <c r="CB15" s="702"/>
      <c r="CD15" s="620" t="s">
        <v>249</v>
      </c>
      <c r="CE15" s="621"/>
      <c r="CF15" s="621"/>
      <c r="CG15" s="621"/>
      <c r="CH15" s="621"/>
      <c r="CI15" s="621"/>
      <c r="CJ15" s="621"/>
      <c r="CK15" s="621"/>
      <c r="CL15" s="621"/>
      <c r="CM15" s="621"/>
      <c r="CN15" s="621"/>
      <c r="CO15" s="621"/>
      <c r="CP15" s="621"/>
      <c r="CQ15" s="622"/>
      <c r="CR15" s="623">
        <v>1975030</v>
      </c>
      <c r="CS15" s="624"/>
      <c r="CT15" s="624"/>
      <c r="CU15" s="624"/>
      <c r="CV15" s="624"/>
      <c r="CW15" s="624"/>
      <c r="CX15" s="624"/>
      <c r="CY15" s="625"/>
      <c r="CZ15" s="661">
        <v>6.2</v>
      </c>
      <c r="DA15" s="661"/>
      <c r="DB15" s="661"/>
      <c r="DC15" s="661"/>
      <c r="DD15" s="629">
        <v>500313</v>
      </c>
      <c r="DE15" s="624"/>
      <c r="DF15" s="624"/>
      <c r="DG15" s="624"/>
      <c r="DH15" s="624"/>
      <c r="DI15" s="624"/>
      <c r="DJ15" s="624"/>
      <c r="DK15" s="624"/>
      <c r="DL15" s="624"/>
      <c r="DM15" s="624"/>
      <c r="DN15" s="624"/>
      <c r="DO15" s="624"/>
      <c r="DP15" s="625"/>
      <c r="DQ15" s="629">
        <v>1454599</v>
      </c>
      <c r="DR15" s="624"/>
      <c r="DS15" s="624"/>
      <c r="DT15" s="624"/>
      <c r="DU15" s="624"/>
      <c r="DV15" s="624"/>
      <c r="DW15" s="624"/>
      <c r="DX15" s="624"/>
      <c r="DY15" s="624"/>
      <c r="DZ15" s="624"/>
      <c r="EA15" s="624"/>
      <c r="EB15" s="624"/>
      <c r="EC15" s="660"/>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17593</v>
      </c>
      <c r="S16" s="624"/>
      <c r="T16" s="624"/>
      <c r="U16" s="624"/>
      <c r="V16" s="624"/>
      <c r="W16" s="624"/>
      <c r="X16" s="624"/>
      <c r="Y16" s="625"/>
      <c r="Z16" s="661">
        <v>0.1</v>
      </c>
      <c r="AA16" s="661"/>
      <c r="AB16" s="661"/>
      <c r="AC16" s="661"/>
      <c r="AD16" s="662">
        <v>17593</v>
      </c>
      <c r="AE16" s="662"/>
      <c r="AF16" s="662"/>
      <c r="AG16" s="662"/>
      <c r="AH16" s="662"/>
      <c r="AI16" s="662"/>
      <c r="AJ16" s="662"/>
      <c r="AK16" s="662"/>
      <c r="AL16" s="626">
        <v>0.1</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702"/>
      <c r="CD16" s="620" t="s">
        <v>252</v>
      </c>
      <c r="CE16" s="621"/>
      <c r="CF16" s="621"/>
      <c r="CG16" s="621"/>
      <c r="CH16" s="621"/>
      <c r="CI16" s="621"/>
      <c r="CJ16" s="621"/>
      <c r="CK16" s="621"/>
      <c r="CL16" s="621"/>
      <c r="CM16" s="621"/>
      <c r="CN16" s="621"/>
      <c r="CO16" s="621"/>
      <c r="CP16" s="621"/>
      <c r="CQ16" s="622"/>
      <c r="CR16" s="623">
        <v>93394</v>
      </c>
      <c r="CS16" s="624"/>
      <c r="CT16" s="624"/>
      <c r="CU16" s="624"/>
      <c r="CV16" s="624"/>
      <c r="CW16" s="624"/>
      <c r="CX16" s="624"/>
      <c r="CY16" s="625"/>
      <c r="CZ16" s="661">
        <v>0.3</v>
      </c>
      <c r="DA16" s="661"/>
      <c r="DB16" s="661"/>
      <c r="DC16" s="661"/>
      <c r="DD16" s="629" t="s">
        <v>122</v>
      </c>
      <c r="DE16" s="624"/>
      <c r="DF16" s="624"/>
      <c r="DG16" s="624"/>
      <c r="DH16" s="624"/>
      <c r="DI16" s="624"/>
      <c r="DJ16" s="624"/>
      <c r="DK16" s="624"/>
      <c r="DL16" s="624"/>
      <c r="DM16" s="624"/>
      <c r="DN16" s="624"/>
      <c r="DO16" s="624"/>
      <c r="DP16" s="625"/>
      <c r="DQ16" s="629">
        <v>51288</v>
      </c>
      <c r="DR16" s="624"/>
      <c r="DS16" s="624"/>
      <c r="DT16" s="624"/>
      <c r="DU16" s="624"/>
      <c r="DV16" s="624"/>
      <c r="DW16" s="624"/>
      <c r="DX16" s="624"/>
      <c r="DY16" s="624"/>
      <c r="DZ16" s="624"/>
      <c r="EA16" s="624"/>
      <c r="EB16" s="624"/>
      <c r="EC16" s="660"/>
    </row>
    <row r="17" spans="2:133" ht="11.25" customHeight="1" x14ac:dyDescent="0.15">
      <c r="B17" s="620" t="s">
        <v>253</v>
      </c>
      <c r="C17" s="621"/>
      <c r="D17" s="621"/>
      <c r="E17" s="621"/>
      <c r="F17" s="621"/>
      <c r="G17" s="621"/>
      <c r="H17" s="621"/>
      <c r="I17" s="621"/>
      <c r="J17" s="621"/>
      <c r="K17" s="621"/>
      <c r="L17" s="621"/>
      <c r="M17" s="621"/>
      <c r="N17" s="621"/>
      <c r="O17" s="621"/>
      <c r="P17" s="621"/>
      <c r="Q17" s="622"/>
      <c r="R17" s="623">
        <v>56550</v>
      </c>
      <c r="S17" s="624"/>
      <c r="T17" s="624"/>
      <c r="U17" s="624"/>
      <c r="V17" s="624"/>
      <c r="W17" s="624"/>
      <c r="X17" s="624"/>
      <c r="Y17" s="625"/>
      <c r="Z17" s="661">
        <v>0.2</v>
      </c>
      <c r="AA17" s="661"/>
      <c r="AB17" s="661"/>
      <c r="AC17" s="661"/>
      <c r="AD17" s="662">
        <v>56550</v>
      </c>
      <c r="AE17" s="662"/>
      <c r="AF17" s="662"/>
      <c r="AG17" s="662"/>
      <c r="AH17" s="662"/>
      <c r="AI17" s="662"/>
      <c r="AJ17" s="662"/>
      <c r="AK17" s="662"/>
      <c r="AL17" s="626">
        <v>0.3</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702"/>
      <c r="CD17" s="620" t="s">
        <v>255</v>
      </c>
      <c r="CE17" s="621"/>
      <c r="CF17" s="621"/>
      <c r="CG17" s="621"/>
      <c r="CH17" s="621"/>
      <c r="CI17" s="621"/>
      <c r="CJ17" s="621"/>
      <c r="CK17" s="621"/>
      <c r="CL17" s="621"/>
      <c r="CM17" s="621"/>
      <c r="CN17" s="621"/>
      <c r="CO17" s="621"/>
      <c r="CP17" s="621"/>
      <c r="CQ17" s="622"/>
      <c r="CR17" s="623">
        <v>3767799</v>
      </c>
      <c r="CS17" s="624"/>
      <c r="CT17" s="624"/>
      <c r="CU17" s="624"/>
      <c r="CV17" s="624"/>
      <c r="CW17" s="624"/>
      <c r="CX17" s="624"/>
      <c r="CY17" s="625"/>
      <c r="CZ17" s="661">
        <v>11.8</v>
      </c>
      <c r="DA17" s="661"/>
      <c r="DB17" s="661"/>
      <c r="DC17" s="661"/>
      <c r="DD17" s="629" t="s">
        <v>122</v>
      </c>
      <c r="DE17" s="624"/>
      <c r="DF17" s="624"/>
      <c r="DG17" s="624"/>
      <c r="DH17" s="624"/>
      <c r="DI17" s="624"/>
      <c r="DJ17" s="624"/>
      <c r="DK17" s="624"/>
      <c r="DL17" s="624"/>
      <c r="DM17" s="624"/>
      <c r="DN17" s="624"/>
      <c r="DO17" s="624"/>
      <c r="DP17" s="625"/>
      <c r="DQ17" s="629">
        <v>3540525</v>
      </c>
      <c r="DR17" s="624"/>
      <c r="DS17" s="624"/>
      <c r="DT17" s="624"/>
      <c r="DU17" s="624"/>
      <c r="DV17" s="624"/>
      <c r="DW17" s="624"/>
      <c r="DX17" s="624"/>
      <c r="DY17" s="624"/>
      <c r="DZ17" s="624"/>
      <c r="EA17" s="624"/>
      <c r="EB17" s="624"/>
      <c r="EC17" s="660"/>
    </row>
    <row r="18" spans="2:133" ht="11.25" customHeight="1" x14ac:dyDescent="0.15">
      <c r="B18" s="620" t="s">
        <v>256</v>
      </c>
      <c r="C18" s="621"/>
      <c r="D18" s="621"/>
      <c r="E18" s="621"/>
      <c r="F18" s="621"/>
      <c r="G18" s="621"/>
      <c r="H18" s="621"/>
      <c r="I18" s="621"/>
      <c r="J18" s="621"/>
      <c r="K18" s="621"/>
      <c r="L18" s="621"/>
      <c r="M18" s="621"/>
      <c r="N18" s="621"/>
      <c r="O18" s="621"/>
      <c r="P18" s="621"/>
      <c r="Q18" s="622"/>
      <c r="R18" s="623">
        <v>23473</v>
      </c>
      <c r="S18" s="624"/>
      <c r="T18" s="624"/>
      <c r="U18" s="624"/>
      <c r="V18" s="624"/>
      <c r="W18" s="624"/>
      <c r="X18" s="624"/>
      <c r="Y18" s="625"/>
      <c r="Z18" s="661">
        <v>0.1</v>
      </c>
      <c r="AA18" s="661"/>
      <c r="AB18" s="661"/>
      <c r="AC18" s="661"/>
      <c r="AD18" s="662">
        <v>23473</v>
      </c>
      <c r="AE18" s="662"/>
      <c r="AF18" s="662"/>
      <c r="AG18" s="662"/>
      <c r="AH18" s="662"/>
      <c r="AI18" s="662"/>
      <c r="AJ18" s="662"/>
      <c r="AK18" s="662"/>
      <c r="AL18" s="626">
        <v>0.1</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702"/>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22497</v>
      </c>
      <c r="S19" s="624"/>
      <c r="T19" s="624"/>
      <c r="U19" s="624"/>
      <c r="V19" s="624"/>
      <c r="W19" s="624"/>
      <c r="X19" s="624"/>
      <c r="Y19" s="625"/>
      <c r="Z19" s="661">
        <v>0.1</v>
      </c>
      <c r="AA19" s="661"/>
      <c r="AB19" s="661"/>
      <c r="AC19" s="661"/>
      <c r="AD19" s="662">
        <v>22497</v>
      </c>
      <c r="AE19" s="662"/>
      <c r="AF19" s="662"/>
      <c r="AG19" s="662"/>
      <c r="AH19" s="662"/>
      <c r="AI19" s="662"/>
      <c r="AJ19" s="662"/>
      <c r="AK19" s="662"/>
      <c r="AL19" s="626">
        <v>0.1</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v>47039</v>
      </c>
      <c r="BH19" s="624"/>
      <c r="BI19" s="624"/>
      <c r="BJ19" s="624"/>
      <c r="BK19" s="624"/>
      <c r="BL19" s="624"/>
      <c r="BM19" s="624"/>
      <c r="BN19" s="625"/>
      <c r="BO19" s="661">
        <v>1.2</v>
      </c>
      <c r="BP19" s="661"/>
      <c r="BQ19" s="661"/>
      <c r="BR19" s="661"/>
      <c r="BS19" s="662" t="s">
        <v>122</v>
      </c>
      <c r="BT19" s="662"/>
      <c r="BU19" s="662"/>
      <c r="BV19" s="662"/>
      <c r="BW19" s="662"/>
      <c r="BX19" s="662"/>
      <c r="BY19" s="662"/>
      <c r="BZ19" s="662"/>
      <c r="CA19" s="662"/>
      <c r="CB19" s="702"/>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0" t="s">
        <v>262</v>
      </c>
      <c r="C20" s="691"/>
      <c r="D20" s="691"/>
      <c r="E20" s="691"/>
      <c r="F20" s="691"/>
      <c r="G20" s="691"/>
      <c r="H20" s="691"/>
      <c r="I20" s="691"/>
      <c r="J20" s="691"/>
      <c r="K20" s="691"/>
      <c r="L20" s="691"/>
      <c r="M20" s="691"/>
      <c r="N20" s="691"/>
      <c r="O20" s="691"/>
      <c r="P20" s="691"/>
      <c r="Q20" s="692"/>
      <c r="R20" s="623">
        <v>976</v>
      </c>
      <c r="S20" s="624"/>
      <c r="T20" s="624"/>
      <c r="U20" s="624"/>
      <c r="V20" s="624"/>
      <c r="W20" s="624"/>
      <c r="X20" s="624"/>
      <c r="Y20" s="625"/>
      <c r="Z20" s="661">
        <v>0</v>
      </c>
      <c r="AA20" s="661"/>
      <c r="AB20" s="661"/>
      <c r="AC20" s="661"/>
      <c r="AD20" s="662">
        <v>976</v>
      </c>
      <c r="AE20" s="662"/>
      <c r="AF20" s="662"/>
      <c r="AG20" s="662"/>
      <c r="AH20" s="662"/>
      <c r="AI20" s="662"/>
      <c r="AJ20" s="662"/>
      <c r="AK20" s="662"/>
      <c r="AL20" s="626">
        <v>0</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v>47039</v>
      </c>
      <c r="BH20" s="624"/>
      <c r="BI20" s="624"/>
      <c r="BJ20" s="624"/>
      <c r="BK20" s="624"/>
      <c r="BL20" s="624"/>
      <c r="BM20" s="624"/>
      <c r="BN20" s="625"/>
      <c r="BO20" s="661">
        <v>1.2</v>
      </c>
      <c r="BP20" s="661"/>
      <c r="BQ20" s="661"/>
      <c r="BR20" s="661"/>
      <c r="BS20" s="662" t="s">
        <v>122</v>
      </c>
      <c r="BT20" s="662"/>
      <c r="BU20" s="662"/>
      <c r="BV20" s="662"/>
      <c r="BW20" s="662"/>
      <c r="BX20" s="662"/>
      <c r="BY20" s="662"/>
      <c r="BZ20" s="662"/>
      <c r="CA20" s="662"/>
      <c r="CB20" s="702"/>
      <c r="CD20" s="620" t="s">
        <v>264</v>
      </c>
      <c r="CE20" s="621"/>
      <c r="CF20" s="621"/>
      <c r="CG20" s="621"/>
      <c r="CH20" s="621"/>
      <c r="CI20" s="621"/>
      <c r="CJ20" s="621"/>
      <c r="CK20" s="621"/>
      <c r="CL20" s="621"/>
      <c r="CM20" s="621"/>
      <c r="CN20" s="621"/>
      <c r="CO20" s="621"/>
      <c r="CP20" s="621"/>
      <c r="CQ20" s="622"/>
      <c r="CR20" s="623">
        <v>32007431</v>
      </c>
      <c r="CS20" s="624"/>
      <c r="CT20" s="624"/>
      <c r="CU20" s="624"/>
      <c r="CV20" s="624"/>
      <c r="CW20" s="624"/>
      <c r="CX20" s="624"/>
      <c r="CY20" s="625"/>
      <c r="CZ20" s="661">
        <v>100</v>
      </c>
      <c r="DA20" s="661"/>
      <c r="DB20" s="661"/>
      <c r="DC20" s="661"/>
      <c r="DD20" s="629">
        <v>4205477</v>
      </c>
      <c r="DE20" s="624"/>
      <c r="DF20" s="624"/>
      <c r="DG20" s="624"/>
      <c r="DH20" s="624"/>
      <c r="DI20" s="624"/>
      <c r="DJ20" s="624"/>
      <c r="DK20" s="624"/>
      <c r="DL20" s="624"/>
      <c r="DM20" s="624"/>
      <c r="DN20" s="624"/>
      <c r="DO20" s="624"/>
      <c r="DP20" s="625"/>
      <c r="DQ20" s="629">
        <v>19855672</v>
      </c>
      <c r="DR20" s="624"/>
      <c r="DS20" s="624"/>
      <c r="DT20" s="624"/>
      <c r="DU20" s="624"/>
      <c r="DV20" s="624"/>
      <c r="DW20" s="624"/>
      <c r="DX20" s="624"/>
      <c r="DY20" s="624"/>
      <c r="DZ20" s="624"/>
      <c r="EA20" s="624"/>
      <c r="EB20" s="624"/>
      <c r="EC20" s="660"/>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11772428</v>
      </c>
      <c r="S21" s="624"/>
      <c r="T21" s="624"/>
      <c r="U21" s="624"/>
      <c r="V21" s="624"/>
      <c r="W21" s="624"/>
      <c r="X21" s="624"/>
      <c r="Y21" s="625"/>
      <c r="Z21" s="661">
        <v>35.700000000000003</v>
      </c>
      <c r="AA21" s="661"/>
      <c r="AB21" s="661"/>
      <c r="AC21" s="661"/>
      <c r="AD21" s="662">
        <v>10864335</v>
      </c>
      <c r="AE21" s="662"/>
      <c r="AF21" s="662"/>
      <c r="AG21" s="662"/>
      <c r="AH21" s="662"/>
      <c r="AI21" s="662"/>
      <c r="AJ21" s="662"/>
      <c r="AK21" s="662"/>
      <c r="AL21" s="626">
        <v>66.599999999999994</v>
      </c>
      <c r="AM21" s="627"/>
      <c r="AN21" s="627"/>
      <c r="AO21" s="663"/>
      <c r="AP21" s="620" t="s">
        <v>266</v>
      </c>
      <c r="AQ21" s="700"/>
      <c r="AR21" s="700"/>
      <c r="AS21" s="700"/>
      <c r="AT21" s="700"/>
      <c r="AU21" s="700"/>
      <c r="AV21" s="700"/>
      <c r="AW21" s="700"/>
      <c r="AX21" s="700"/>
      <c r="AY21" s="700"/>
      <c r="AZ21" s="700"/>
      <c r="BA21" s="700"/>
      <c r="BB21" s="700"/>
      <c r="BC21" s="700"/>
      <c r="BD21" s="700"/>
      <c r="BE21" s="700"/>
      <c r="BF21" s="701"/>
      <c r="BG21" s="623">
        <v>47039</v>
      </c>
      <c r="BH21" s="624"/>
      <c r="BI21" s="624"/>
      <c r="BJ21" s="624"/>
      <c r="BK21" s="624"/>
      <c r="BL21" s="624"/>
      <c r="BM21" s="624"/>
      <c r="BN21" s="625"/>
      <c r="BO21" s="661">
        <v>1.2</v>
      </c>
      <c r="BP21" s="661"/>
      <c r="BQ21" s="661"/>
      <c r="BR21" s="661"/>
      <c r="BS21" s="662" t="s">
        <v>122</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10864335</v>
      </c>
      <c r="S22" s="624"/>
      <c r="T22" s="624"/>
      <c r="U22" s="624"/>
      <c r="V22" s="624"/>
      <c r="W22" s="624"/>
      <c r="X22" s="624"/>
      <c r="Y22" s="625"/>
      <c r="Z22" s="661">
        <v>32.9</v>
      </c>
      <c r="AA22" s="661"/>
      <c r="AB22" s="661"/>
      <c r="AC22" s="661"/>
      <c r="AD22" s="662">
        <v>10864335</v>
      </c>
      <c r="AE22" s="662"/>
      <c r="AF22" s="662"/>
      <c r="AG22" s="662"/>
      <c r="AH22" s="662"/>
      <c r="AI22" s="662"/>
      <c r="AJ22" s="662"/>
      <c r="AK22" s="662"/>
      <c r="AL22" s="626">
        <v>66.599999999999994</v>
      </c>
      <c r="AM22" s="627"/>
      <c r="AN22" s="627"/>
      <c r="AO22" s="663"/>
      <c r="AP22" s="620" t="s">
        <v>268</v>
      </c>
      <c r="AQ22" s="700"/>
      <c r="AR22" s="700"/>
      <c r="AS22" s="700"/>
      <c r="AT22" s="700"/>
      <c r="AU22" s="700"/>
      <c r="AV22" s="700"/>
      <c r="AW22" s="700"/>
      <c r="AX22" s="700"/>
      <c r="AY22" s="700"/>
      <c r="AZ22" s="700"/>
      <c r="BA22" s="700"/>
      <c r="BB22" s="700"/>
      <c r="BC22" s="700"/>
      <c r="BD22" s="700"/>
      <c r="BE22" s="700"/>
      <c r="BF22" s="701"/>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702"/>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908093</v>
      </c>
      <c r="S23" s="624"/>
      <c r="T23" s="624"/>
      <c r="U23" s="624"/>
      <c r="V23" s="624"/>
      <c r="W23" s="624"/>
      <c r="X23" s="624"/>
      <c r="Y23" s="625"/>
      <c r="Z23" s="661">
        <v>2.8</v>
      </c>
      <c r="AA23" s="661"/>
      <c r="AB23" s="661"/>
      <c r="AC23" s="661"/>
      <c r="AD23" s="662" t="s">
        <v>122</v>
      </c>
      <c r="AE23" s="662"/>
      <c r="AF23" s="662"/>
      <c r="AG23" s="662"/>
      <c r="AH23" s="662"/>
      <c r="AI23" s="662"/>
      <c r="AJ23" s="662"/>
      <c r="AK23" s="662"/>
      <c r="AL23" s="626" t="s">
        <v>122</v>
      </c>
      <c r="AM23" s="627"/>
      <c r="AN23" s="627"/>
      <c r="AO23" s="663"/>
      <c r="AP23" s="620" t="s">
        <v>271</v>
      </c>
      <c r="AQ23" s="700"/>
      <c r="AR23" s="700"/>
      <c r="AS23" s="700"/>
      <c r="AT23" s="700"/>
      <c r="AU23" s="700"/>
      <c r="AV23" s="700"/>
      <c r="AW23" s="700"/>
      <c r="AX23" s="700"/>
      <c r="AY23" s="700"/>
      <c r="AZ23" s="700"/>
      <c r="BA23" s="700"/>
      <c r="BB23" s="700"/>
      <c r="BC23" s="700"/>
      <c r="BD23" s="700"/>
      <c r="BE23" s="700"/>
      <c r="BF23" s="701"/>
      <c r="BG23" s="623" t="s">
        <v>122</v>
      </c>
      <c r="BH23" s="624"/>
      <c r="BI23" s="624"/>
      <c r="BJ23" s="624"/>
      <c r="BK23" s="624"/>
      <c r="BL23" s="624"/>
      <c r="BM23" s="624"/>
      <c r="BN23" s="625"/>
      <c r="BO23" s="661" t="s">
        <v>122</v>
      </c>
      <c r="BP23" s="661"/>
      <c r="BQ23" s="661"/>
      <c r="BR23" s="661"/>
      <c r="BS23" s="662" t="s">
        <v>122</v>
      </c>
      <c r="BT23" s="662"/>
      <c r="BU23" s="662"/>
      <c r="BV23" s="662"/>
      <c r="BW23" s="662"/>
      <c r="BX23" s="662"/>
      <c r="BY23" s="662"/>
      <c r="BZ23" s="662"/>
      <c r="CA23" s="662"/>
      <c r="CB23" s="702"/>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0"/>
      <c r="AR24" s="700"/>
      <c r="AS24" s="700"/>
      <c r="AT24" s="700"/>
      <c r="AU24" s="700"/>
      <c r="AV24" s="700"/>
      <c r="AW24" s="700"/>
      <c r="AX24" s="700"/>
      <c r="AY24" s="700"/>
      <c r="AZ24" s="700"/>
      <c r="BA24" s="700"/>
      <c r="BB24" s="700"/>
      <c r="BC24" s="700"/>
      <c r="BD24" s="700"/>
      <c r="BE24" s="700"/>
      <c r="BF24" s="701"/>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702"/>
      <c r="CD24" s="681" t="s">
        <v>279</v>
      </c>
      <c r="CE24" s="682"/>
      <c r="CF24" s="682"/>
      <c r="CG24" s="682"/>
      <c r="CH24" s="682"/>
      <c r="CI24" s="682"/>
      <c r="CJ24" s="682"/>
      <c r="CK24" s="682"/>
      <c r="CL24" s="682"/>
      <c r="CM24" s="682"/>
      <c r="CN24" s="682"/>
      <c r="CO24" s="682"/>
      <c r="CP24" s="682"/>
      <c r="CQ24" s="683"/>
      <c r="CR24" s="678">
        <v>15578860</v>
      </c>
      <c r="CS24" s="679"/>
      <c r="CT24" s="679"/>
      <c r="CU24" s="679"/>
      <c r="CV24" s="679"/>
      <c r="CW24" s="679"/>
      <c r="CX24" s="679"/>
      <c r="CY24" s="704"/>
      <c r="CZ24" s="705">
        <v>48.7</v>
      </c>
      <c r="DA24" s="687"/>
      <c r="DB24" s="687"/>
      <c r="DC24" s="707"/>
      <c r="DD24" s="703">
        <v>9946639</v>
      </c>
      <c r="DE24" s="679"/>
      <c r="DF24" s="679"/>
      <c r="DG24" s="679"/>
      <c r="DH24" s="679"/>
      <c r="DI24" s="679"/>
      <c r="DJ24" s="679"/>
      <c r="DK24" s="704"/>
      <c r="DL24" s="703">
        <v>8671941</v>
      </c>
      <c r="DM24" s="679"/>
      <c r="DN24" s="679"/>
      <c r="DO24" s="679"/>
      <c r="DP24" s="679"/>
      <c r="DQ24" s="679"/>
      <c r="DR24" s="679"/>
      <c r="DS24" s="679"/>
      <c r="DT24" s="679"/>
      <c r="DU24" s="679"/>
      <c r="DV24" s="704"/>
      <c r="DW24" s="705">
        <v>52.9</v>
      </c>
      <c r="DX24" s="687"/>
      <c r="DY24" s="687"/>
      <c r="DZ24" s="687"/>
      <c r="EA24" s="687"/>
      <c r="EB24" s="687"/>
      <c r="EC24" s="706"/>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17210411</v>
      </c>
      <c r="S25" s="624"/>
      <c r="T25" s="624"/>
      <c r="U25" s="624"/>
      <c r="V25" s="624"/>
      <c r="W25" s="624"/>
      <c r="X25" s="624"/>
      <c r="Y25" s="625"/>
      <c r="Z25" s="661">
        <v>52.2</v>
      </c>
      <c r="AA25" s="661"/>
      <c r="AB25" s="661"/>
      <c r="AC25" s="661"/>
      <c r="AD25" s="662">
        <v>16302318</v>
      </c>
      <c r="AE25" s="662"/>
      <c r="AF25" s="662"/>
      <c r="AG25" s="662"/>
      <c r="AH25" s="662"/>
      <c r="AI25" s="662"/>
      <c r="AJ25" s="662"/>
      <c r="AK25" s="662"/>
      <c r="AL25" s="626">
        <v>100</v>
      </c>
      <c r="AM25" s="627"/>
      <c r="AN25" s="627"/>
      <c r="AO25" s="663"/>
      <c r="AP25" s="620" t="s">
        <v>281</v>
      </c>
      <c r="AQ25" s="700"/>
      <c r="AR25" s="700"/>
      <c r="AS25" s="700"/>
      <c r="AT25" s="700"/>
      <c r="AU25" s="700"/>
      <c r="AV25" s="700"/>
      <c r="AW25" s="700"/>
      <c r="AX25" s="700"/>
      <c r="AY25" s="700"/>
      <c r="AZ25" s="700"/>
      <c r="BA25" s="700"/>
      <c r="BB25" s="700"/>
      <c r="BC25" s="700"/>
      <c r="BD25" s="700"/>
      <c r="BE25" s="700"/>
      <c r="BF25" s="701"/>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702"/>
      <c r="CD25" s="620" t="s">
        <v>282</v>
      </c>
      <c r="CE25" s="621"/>
      <c r="CF25" s="621"/>
      <c r="CG25" s="621"/>
      <c r="CH25" s="621"/>
      <c r="CI25" s="621"/>
      <c r="CJ25" s="621"/>
      <c r="CK25" s="621"/>
      <c r="CL25" s="621"/>
      <c r="CM25" s="621"/>
      <c r="CN25" s="621"/>
      <c r="CO25" s="621"/>
      <c r="CP25" s="621"/>
      <c r="CQ25" s="622"/>
      <c r="CR25" s="623">
        <v>4090110</v>
      </c>
      <c r="CS25" s="636"/>
      <c r="CT25" s="636"/>
      <c r="CU25" s="636"/>
      <c r="CV25" s="636"/>
      <c r="CW25" s="636"/>
      <c r="CX25" s="636"/>
      <c r="CY25" s="637"/>
      <c r="CZ25" s="626">
        <v>12.8</v>
      </c>
      <c r="DA25" s="638"/>
      <c r="DB25" s="638"/>
      <c r="DC25" s="639"/>
      <c r="DD25" s="629">
        <v>3848770</v>
      </c>
      <c r="DE25" s="636"/>
      <c r="DF25" s="636"/>
      <c r="DG25" s="636"/>
      <c r="DH25" s="636"/>
      <c r="DI25" s="636"/>
      <c r="DJ25" s="636"/>
      <c r="DK25" s="637"/>
      <c r="DL25" s="629">
        <v>3824432</v>
      </c>
      <c r="DM25" s="636"/>
      <c r="DN25" s="636"/>
      <c r="DO25" s="636"/>
      <c r="DP25" s="636"/>
      <c r="DQ25" s="636"/>
      <c r="DR25" s="636"/>
      <c r="DS25" s="636"/>
      <c r="DT25" s="636"/>
      <c r="DU25" s="636"/>
      <c r="DV25" s="637"/>
      <c r="DW25" s="626">
        <v>23.3</v>
      </c>
      <c r="DX25" s="638"/>
      <c r="DY25" s="638"/>
      <c r="DZ25" s="638"/>
      <c r="EA25" s="638"/>
      <c r="EB25" s="638"/>
      <c r="EC25" s="650"/>
    </row>
    <row r="26" spans="2:133" ht="11.25" customHeight="1" x14ac:dyDescent="0.15">
      <c r="B26" s="620" t="s">
        <v>283</v>
      </c>
      <c r="C26" s="621"/>
      <c r="D26" s="621"/>
      <c r="E26" s="621"/>
      <c r="F26" s="621"/>
      <c r="G26" s="621"/>
      <c r="H26" s="621"/>
      <c r="I26" s="621"/>
      <c r="J26" s="621"/>
      <c r="K26" s="621"/>
      <c r="L26" s="621"/>
      <c r="M26" s="621"/>
      <c r="N26" s="621"/>
      <c r="O26" s="621"/>
      <c r="P26" s="621"/>
      <c r="Q26" s="622"/>
      <c r="R26" s="623">
        <v>3889</v>
      </c>
      <c r="S26" s="624"/>
      <c r="T26" s="624"/>
      <c r="U26" s="624"/>
      <c r="V26" s="624"/>
      <c r="W26" s="624"/>
      <c r="X26" s="624"/>
      <c r="Y26" s="625"/>
      <c r="Z26" s="661">
        <v>0</v>
      </c>
      <c r="AA26" s="661"/>
      <c r="AB26" s="661"/>
      <c r="AC26" s="661"/>
      <c r="AD26" s="662">
        <v>3889</v>
      </c>
      <c r="AE26" s="662"/>
      <c r="AF26" s="662"/>
      <c r="AG26" s="662"/>
      <c r="AH26" s="662"/>
      <c r="AI26" s="662"/>
      <c r="AJ26" s="662"/>
      <c r="AK26" s="662"/>
      <c r="AL26" s="626">
        <v>0</v>
      </c>
      <c r="AM26" s="627"/>
      <c r="AN26" s="627"/>
      <c r="AO26" s="663"/>
      <c r="AP26" s="620" t="s">
        <v>284</v>
      </c>
      <c r="AQ26" s="700"/>
      <c r="AR26" s="700"/>
      <c r="AS26" s="700"/>
      <c r="AT26" s="700"/>
      <c r="AU26" s="700"/>
      <c r="AV26" s="700"/>
      <c r="AW26" s="700"/>
      <c r="AX26" s="700"/>
      <c r="AY26" s="700"/>
      <c r="AZ26" s="700"/>
      <c r="BA26" s="700"/>
      <c r="BB26" s="700"/>
      <c r="BC26" s="700"/>
      <c r="BD26" s="700"/>
      <c r="BE26" s="700"/>
      <c r="BF26" s="701"/>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702"/>
      <c r="CD26" s="620" t="s">
        <v>285</v>
      </c>
      <c r="CE26" s="621"/>
      <c r="CF26" s="621"/>
      <c r="CG26" s="621"/>
      <c r="CH26" s="621"/>
      <c r="CI26" s="621"/>
      <c r="CJ26" s="621"/>
      <c r="CK26" s="621"/>
      <c r="CL26" s="621"/>
      <c r="CM26" s="621"/>
      <c r="CN26" s="621"/>
      <c r="CO26" s="621"/>
      <c r="CP26" s="621"/>
      <c r="CQ26" s="622"/>
      <c r="CR26" s="623">
        <v>2244613</v>
      </c>
      <c r="CS26" s="624"/>
      <c r="CT26" s="624"/>
      <c r="CU26" s="624"/>
      <c r="CV26" s="624"/>
      <c r="CW26" s="624"/>
      <c r="CX26" s="624"/>
      <c r="CY26" s="625"/>
      <c r="CZ26" s="626">
        <v>7</v>
      </c>
      <c r="DA26" s="638"/>
      <c r="DB26" s="638"/>
      <c r="DC26" s="639"/>
      <c r="DD26" s="629">
        <v>2156554</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117666</v>
      </c>
      <c r="S27" s="624"/>
      <c r="T27" s="624"/>
      <c r="U27" s="624"/>
      <c r="V27" s="624"/>
      <c r="W27" s="624"/>
      <c r="X27" s="624"/>
      <c r="Y27" s="625"/>
      <c r="Z27" s="661">
        <v>0.4</v>
      </c>
      <c r="AA27" s="661"/>
      <c r="AB27" s="661"/>
      <c r="AC27" s="661"/>
      <c r="AD27" s="662" t="s">
        <v>122</v>
      </c>
      <c r="AE27" s="662"/>
      <c r="AF27" s="662"/>
      <c r="AG27" s="662"/>
      <c r="AH27" s="662"/>
      <c r="AI27" s="662"/>
      <c r="AJ27" s="662"/>
      <c r="AK27" s="662"/>
      <c r="AL27" s="626" t="s">
        <v>122</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4048751</v>
      </c>
      <c r="BH27" s="624"/>
      <c r="BI27" s="624"/>
      <c r="BJ27" s="624"/>
      <c r="BK27" s="624"/>
      <c r="BL27" s="624"/>
      <c r="BM27" s="624"/>
      <c r="BN27" s="625"/>
      <c r="BO27" s="661">
        <v>100</v>
      </c>
      <c r="BP27" s="661"/>
      <c r="BQ27" s="661"/>
      <c r="BR27" s="661"/>
      <c r="BS27" s="662">
        <v>30376</v>
      </c>
      <c r="BT27" s="662"/>
      <c r="BU27" s="662"/>
      <c r="BV27" s="662"/>
      <c r="BW27" s="662"/>
      <c r="BX27" s="662"/>
      <c r="BY27" s="662"/>
      <c r="BZ27" s="662"/>
      <c r="CA27" s="662"/>
      <c r="CB27" s="702"/>
      <c r="CD27" s="620" t="s">
        <v>288</v>
      </c>
      <c r="CE27" s="621"/>
      <c r="CF27" s="621"/>
      <c r="CG27" s="621"/>
      <c r="CH27" s="621"/>
      <c r="CI27" s="621"/>
      <c r="CJ27" s="621"/>
      <c r="CK27" s="621"/>
      <c r="CL27" s="621"/>
      <c r="CM27" s="621"/>
      <c r="CN27" s="621"/>
      <c r="CO27" s="621"/>
      <c r="CP27" s="621"/>
      <c r="CQ27" s="622"/>
      <c r="CR27" s="623">
        <v>7720951</v>
      </c>
      <c r="CS27" s="636"/>
      <c r="CT27" s="636"/>
      <c r="CU27" s="636"/>
      <c r="CV27" s="636"/>
      <c r="CW27" s="636"/>
      <c r="CX27" s="636"/>
      <c r="CY27" s="637"/>
      <c r="CZ27" s="626">
        <v>24.1</v>
      </c>
      <c r="DA27" s="638"/>
      <c r="DB27" s="638"/>
      <c r="DC27" s="639"/>
      <c r="DD27" s="629">
        <v>2557344</v>
      </c>
      <c r="DE27" s="636"/>
      <c r="DF27" s="636"/>
      <c r="DG27" s="636"/>
      <c r="DH27" s="636"/>
      <c r="DI27" s="636"/>
      <c r="DJ27" s="636"/>
      <c r="DK27" s="637"/>
      <c r="DL27" s="629">
        <v>1949684</v>
      </c>
      <c r="DM27" s="636"/>
      <c r="DN27" s="636"/>
      <c r="DO27" s="636"/>
      <c r="DP27" s="636"/>
      <c r="DQ27" s="636"/>
      <c r="DR27" s="636"/>
      <c r="DS27" s="636"/>
      <c r="DT27" s="636"/>
      <c r="DU27" s="636"/>
      <c r="DV27" s="637"/>
      <c r="DW27" s="626">
        <v>11.9</v>
      </c>
      <c r="DX27" s="638"/>
      <c r="DY27" s="638"/>
      <c r="DZ27" s="638"/>
      <c r="EA27" s="638"/>
      <c r="EB27" s="638"/>
      <c r="EC27" s="650"/>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185983</v>
      </c>
      <c r="S28" s="624"/>
      <c r="T28" s="624"/>
      <c r="U28" s="624"/>
      <c r="V28" s="624"/>
      <c r="W28" s="624"/>
      <c r="X28" s="624"/>
      <c r="Y28" s="625"/>
      <c r="Z28" s="661">
        <v>0.6</v>
      </c>
      <c r="AA28" s="661"/>
      <c r="AB28" s="661"/>
      <c r="AC28" s="661"/>
      <c r="AD28" s="662" t="s">
        <v>122</v>
      </c>
      <c r="AE28" s="662"/>
      <c r="AF28" s="662"/>
      <c r="AG28" s="662"/>
      <c r="AH28" s="662"/>
      <c r="AI28" s="662"/>
      <c r="AJ28" s="662"/>
      <c r="AK28" s="662"/>
      <c r="AL28" s="626" t="s">
        <v>122</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3767799</v>
      </c>
      <c r="CS28" s="624"/>
      <c r="CT28" s="624"/>
      <c r="CU28" s="624"/>
      <c r="CV28" s="624"/>
      <c r="CW28" s="624"/>
      <c r="CX28" s="624"/>
      <c r="CY28" s="625"/>
      <c r="CZ28" s="626">
        <v>11.8</v>
      </c>
      <c r="DA28" s="638"/>
      <c r="DB28" s="638"/>
      <c r="DC28" s="639"/>
      <c r="DD28" s="629">
        <v>3540525</v>
      </c>
      <c r="DE28" s="624"/>
      <c r="DF28" s="624"/>
      <c r="DG28" s="624"/>
      <c r="DH28" s="624"/>
      <c r="DI28" s="624"/>
      <c r="DJ28" s="624"/>
      <c r="DK28" s="625"/>
      <c r="DL28" s="629">
        <v>2897825</v>
      </c>
      <c r="DM28" s="624"/>
      <c r="DN28" s="624"/>
      <c r="DO28" s="624"/>
      <c r="DP28" s="624"/>
      <c r="DQ28" s="624"/>
      <c r="DR28" s="624"/>
      <c r="DS28" s="624"/>
      <c r="DT28" s="624"/>
      <c r="DU28" s="624"/>
      <c r="DV28" s="625"/>
      <c r="DW28" s="626">
        <v>17.7</v>
      </c>
      <c r="DX28" s="638"/>
      <c r="DY28" s="638"/>
      <c r="DZ28" s="638"/>
      <c r="EA28" s="638"/>
      <c r="EB28" s="638"/>
      <c r="EC28" s="650"/>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126686</v>
      </c>
      <c r="S29" s="624"/>
      <c r="T29" s="624"/>
      <c r="U29" s="624"/>
      <c r="V29" s="624"/>
      <c r="W29" s="624"/>
      <c r="X29" s="624"/>
      <c r="Y29" s="625"/>
      <c r="Z29" s="661">
        <v>0.4</v>
      </c>
      <c r="AA29" s="661"/>
      <c r="AB29" s="661"/>
      <c r="AC29" s="661"/>
      <c r="AD29" s="662" t="s">
        <v>122</v>
      </c>
      <c r="AE29" s="662"/>
      <c r="AF29" s="662"/>
      <c r="AG29" s="662"/>
      <c r="AH29" s="662"/>
      <c r="AI29" s="662"/>
      <c r="AJ29" s="662"/>
      <c r="AK29" s="662"/>
      <c r="AL29" s="626" t="s">
        <v>122</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292</v>
      </c>
      <c r="CE29" s="643"/>
      <c r="CF29" s="620" t="s">
        <v>66</v>
      </c>
      <c r="CG29" s="621"/>
      <c r="CH29" s="621"/>
      <c r="CI29" s="621"/>
      <c r="CJ29" s="621"/>
      <c r="CK29" s="621"/>
      <c r="CL29" s="621"/>
      <c r="CM29" s="621"/>
      <c r="CN29" s="621"/>
      <c r="CO29" s="621"/>
      <c r="CP29" s="621"/>
      <c r="CQ29" s="622"/>
      <c r="CR29" s="623">
        <v>3767799</v>
      </c>
      <c r="CS29" s="636"/>
      <c r="CT29" s="636"/>
      <c r="CU29" s="636"/>
      <c r="CV29" s="636"/>
      <c r="CW29" s="636"/>
      <c r="CX29" s="636"/>
      <c r="CY29" s="637"/>
      <c r="CZ29" s="626">
        <v>11.8</v>
      </c>
      <c r="DA29" s="638"/>
      <c r="DB29" s="638"/>
      <c r="DC29" s="639"/>
      <c r="DD29" s="629">
        <v>3540525</v>
      </c>
      <c r="DE29" s="636"/>
      <c r="DF29" s="636"/>
      <c r="DG29" s="636"/>
      <c r="DH29" s="636"/>
      <c r="DI29" s="636"/>
      <c r="DJ29" s="636"/>
      <c r="DK29" s="637"/>
      <c r="DL29" s="629">
        <v>2897825</v>
      </c>
      <c r="DM29" s="636"/>
      <c r="DN29" s="636"/>
      <c r="DO29" s="636"/>
      <c r="DP29" s="636"/>
      <c r="DQ29" s="636"/>
      <c r="DR29" s="636"/>
      <c r="DS29" s="636"/>
      <c r="DT29" s="636"/>
      <c r="DU29" s="636"/>
      <c r="DV29" s="637"/>
      <c r="DW29" s="626">
        <v>17.7</v>
      </c>
      <c r="DX29" s="638"/>
      <c r="DY29" s="638"/>
      <c r="DZ29" s="638"/>
      <c r="EA29" s="638"/>
      <c r="EB29" s="638"/>
      <c r="EC29" s="650"/>
    </row>
    <row r="30" spans="2:133" ht="11.25" customHeight="1" x14ac:dyDescent="0.15">
      <c r="B30" s="620" t="s">
        <v>293</v>
      </c>
      <c r="C30" s="621"/>
      <c r="D30" s="621"/>
      <c r="E30" s="621"/>
      <c r="F30" s="621"/>
      <c r="G30" s="621"/>
      <c r="H30" s="621"/>
      <c r="I30" s="621"/>
      <c r="J30" s="621"/>
      <c r="K30" s="621"/>
      <c r="L30" s="621"/>
      <c r="M30" s="621"/>
      <c r="N30" s="621"/>
      <c r="O30" s="621"/>
      <c r="P30" s="621"/>
      <c r="Q30" s="622"/>
      <c r="R30" s="623">
        <v>5173868</v>
      </c>
      <c r="S30" s="624"/>
      <c r="T30" s="624"/>
      <c r="U30" s="624"/>
      <c r="V30" s="624"/>
      <c r="W30" s="624"/>
      <c r="X30" s="624"/>
      <c r="Y30" s="625"/>
      <c r="Z30" s="661">
        <v>15.7</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3"/>
      <c r="BI30" s="693"/>
      <c r="BJ30" s="693"/>
      <c r="BK30" s="693"/>
      <c r="BL30" s="693"/>
      <c r="BM30" s="693"/>
      <c r="BN30" s="693"/>
      <c r="BO30" s="693"/>
      <c r="BP30" s="693"/>
      <c r="BQ30" s="694"/>
      <c r="BR30" s="675" t="s">
        <v>295</v>
      </c>
      <c r="BS30" s="693"/>
      <c r="BT30" s="693"/>
      <c r="BU30" s="693"/>
      <c r="BV30" s="693"/>
      <c r="BW30" s="693"/>
      <c r="BX30" s="693"/>
      <c r="BY30" s="693"/>
      <c r="BZ30" s="693"/>
      <c r="CA30" s="693"/>
      <c r="CB30" s="694"/>
      <c r="CD30" s="644"/>
      <c r="CE30" s="645"/>
      <c r="CF30" s="620" t="s">
        <v>296</v>
      </c>
      <c r="CG30" s="621"/>
      <c r="CH30" s="621"/>
      <c r="CI30" s="621"/>
      <c r="CJ30" s="621"/>
      <c r="CK30" s="621"/>
      <c r="CL30" s="621"/>
      <c r="CM30" s="621"/>
      <c r="CN30" s="621"/>
      <c r="CO30" s="621"/>
      <c r="CP30" s="621"/>
      <c r="CQ30" s="622"/>
      <c r="CR30" s="623">
        <v>3722265</v>
      </c>
      <c r="CS30" s="624"/>
      <c r="CT30" s="624"/>
      <c r="CU30" s="624"/>
      <c r="CV30" s="624"/>
      <c r="CW30" s="624"/>
      <c r="CX30" s="624"/>
      <c r="CY30" s="625"/>
      <c r="CZ30" s="626">
        <v>11.6</v>
      </c>
      <c r="DA30" s="638"/>
      <c r="DB30" s="638"/>
      <c r="DC30" s="639"/>
      <c r="DD30" s="629">
        <v>3495641</v>
      </c>
      <c r="DE30" s="624"/>
      <c r="DF30" s="624"/>
      <c r="DG30" s="624"/>
      <c r="DH30" s="624"/>
      <c r="DI30" s="624"/>
      <c r="DJ30" s="624"/>
      <c r="DK30" s="625"/>
      <c r="DL30" s="629">
        <v>2852941</v>
      </c>
      <c r="DM30" s="624"/>
      <c r="DN30" s="624"/>
      <c r="DO30" s="624"/>
      <c r="DP30" s="624"/>
      <c r="DQ30" s="624"/>
      <c r="DR30" s="624"/>
      <c r="DS30" s="624"/>
      <c r="DT30" s="624"/>
      <c r="DU30" s="624"/>
      <c r="DV30" s="625"/>
      <c r="DW30" s="626">
        <v>17.399999999999999</v>
      </c>
      <c r="DX30" s="638"/>
      <c r="DY30" s="638"/>
      <c r="DZ30" s="638"/>
      <c r="EA30" s="638"/>
      <c r="EB30" s="638"/>
      <c r="EC30" s="650"/>
    </row>
    <row r="31" spans="2:133" ht="11.25" customHeight="1" x14ac:dyDescent="0.15">
      <c r="B31" s="690" t="s">
        <v>297</v>
      </c>
      <c r="C31" s="691"/>
      <c r="D31" s="691"/>
      <c r="E31" s="691"/>
      <c r="F31" s="691"/>
      <c r="G31" s="691"/>
      <c r="H31" s="691"/>
      <c r="I31" s="691"/>
      <c r="J31" s="691"/>
      <c r="K31" s="691"/>
      <c r="L31" s="691"/>
      <c r="M31" s="691"/>
      <c r="N31" s="691"/>
      <c r="O31" s="691"/>
      <c r="P31" s="691"/>
      <c r="Q31" s="692"/>
      <c r="R31" s="623" t="s">
        <v>122</v>
      </c>
      <c r="S31" s="624"/>
      <c r="T31" s="624"/>
      <c r="U31" s="624"/>
      <c r="V31" s="624"/>
      <c r="W31" s="624"/>
      <c r="X31" s="624"/>
      <c r="Y31" s="625"/>
      <c r="Z31" s="661" t="s">
        <v>122</v>
      </c>
      <c r="AA31" s="661"/>
      <c r="AB31" s="661"/>
      <c r="AC31" s="661"/>
      <c r="AD31" s="662" t="s">
        <v>122</v>
      </c>
      <c r="AE31" s="662"/>
      <c r="AF31" s="662"/>
      <c r="AG31" s="662"/>
      <c r="AH31" s="662"/>
      <c r="AI31" s="662"/>
      <c r="AJ31" s="662"/>
      <c r="AK31" s="662"/>
      <c r="AL31" s="626" t="s">
        <v>122</v>
      </c>
      <c r="AM31" s="627"/>
      <c r="AN31" s="627"/>
      <c r="AO31" s="663"/>
      <c r="AP31" s="695" t="s">
        <v>298</v>
      </c>
      <c r="AQ31" s="696"/>
      <c r="AR31" s="696"/>
      <c r="AS31" s="696"/>
      <c r="AT31" s="697" t="s">
        <v>299</v>
      </c>
      <c r="AU31" s="218"/>
      <c r="AV31" s="218"/>
      <c r="AW31" s="218"/>
      <c r="AX31" s="681" t="s">
        <v>177</v>
      </c>
      <c r="AY31" s="682"/>
      <c r="AZ31" s="682"/>
      <c r="BA31" s="682"/>
      <c r="BB31" s="682"/>
      <c r="BC31" s="682"/>
      <c r="BD31" s="682"/>
      <c r="BE31" s="682"/>
      <c r="BF31" s="683"/>
      <c r="BG31" s="685">
        <v>99.3</v>
      </c>
      <c r="BH31" s="686"/>
      <c r="BI31" s="686"/>
      <c r="BJ31" s="686"/>
      <c r="BK31" s="686"/>
      <c r="BL31" s="686"/>
      <c r="BM31" s="687">
        <v>96.6</v>
      </c>
      <c r="BN31" s="686"/>
      <c r="BO31" s="686"/>
      <c r="BP31" s="686"/>
      <c r="BQ31" s="688"/>
      <c r="BR31" s="685">
        <v>99</v>
      </c>
      <c r="BS31" s="686"/>
      <c r="BT31" s="686"/>
      <c r="BU31" s="686"/>
      <c r="BV31" s="686"/>
      <c r="BW31" s="686"/>
      <c r="BX31" s="687">
        <v>96.4</v>
      </c>
      <c r="BY31" s="686"/>
      <c r="BZ31" s="686"/>
      <c r="CA31" s="686"/>
      <c r="CB31" s="688"/>
      <c r="CD31" s="644"/>
      <c r="CE31" s="645"/>
      <c r="CF31" s="620" t="s">
        <v>300</v>
      </c>
      <c r="CG31" s="621"/>
      <c r="CH31" s="621"/>
      <c r="CI31" s="621"/>
      <c r="CJ31" s="621"/>
      <c r="CK31" s="621"/>
      <c r="CL31" s="621"/>
      <c r="CM31" s="621"/>
      <c r="CN31" s="621"/>
      <c r="CO31" s="621"/>
      <c r="CP31" s="621"/>
      <c r="CQ31" s="622"/>
      <c r="CR31" s="623">
        <v>45534</v>
      </c>
      <c r="CS31" s="636"/>
      <c r="CT31" s="636"/>
      <c r="CU31" s="636"/>
      <c r="CV31" s="636"/>
      <c r="CW31" s="636"/>
      <c r="CX31" s="636"/>
      <c r="CY31" s="637"/>
      <c r="CZ31" s="626">
        <v>0.1</v>
      </c>
      <c r="DA31" s="638"/>
      <c r="DB31" s="638"/>
      <c r="DC31" s="639"/>
      <c r="DD31" s="629">
        <v>44884</v>
      </c>
      <c r="DE31" s="636"/>
      <c r="DF31" s="636"/>
      <c r="DG31" s="636"/>
      <c r="DH31" s="636"/>
      <c r="DI31" s="636"/>
      <c r="DJ31" s="636"/>
      <c r="DK31" s="637"/>
      <c r="DL31" s="629">
        <v>44884</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15">
      <c r="B32" s="620" t="s">
        <v>301</v>
      </c>
      <c r="C32" s="621"/>
      <c r="D32" s="621"/>
      <c r="E32" s="621"/>
      <c r="F32" s="621"/>
      <c r="G32" s="621"/>
      <c r="H32" s="621"/>
      <c r="I32" s="621"/>
      <c r="J32" s="621"/>
      <c r="K32" s="621"/>
      <c r="L32" s="621"/>
      <c r="M32" s="621"/>
      <c r="N32" s="621"/>
      <c r="O32" s="621"/>
      <c r="P32" s="621"/>
      <c r="Q32" s="622"/>
      <c r="R32" s="623">
        <v>3110609</v>
      </c>
      <c r="S32" s="624"/>
      <c r="T32" s="624"/>
      <c r="U32" s="624"/>
      <c r="V32" s="624"/>
      <c r="W32" s="624"/>
      <c r="X32" s="624"/>
      <c r="Y32" s="625"/>
      <c r="Z32" s="661">
        <v>9.4</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8"/>
      <c r="AU32" s="214" t="s">
        <v>302</v>
      </c>
      <c r="AX32" s="620" t="s">
        <v>303</v>
      </c>
      <c r="AY32" s="621"/>
      <c r="AZ32" s="621"/>
      <c r="BA32" s="621"/>
      <c r="BB32" s="621"/>
      <c r="BC32" s="621"/>
      <c r="BD32" s="621"/>
      <c r="BE32" s="621"/>
      <c r="BF32" s="622"/>
      <c r="BG32" s="689">
        <v>99.5</v>
      </c>
      <c r="BH32" s="636"/>
      <c r="BI32" s="636"/>
      <c r="BJ32" s="636"/>
      <c r="BK32" s="636"/>
      <c r="BL32" s="636"/>
      <c r="BM32" s="627">
        <v>98.5</v>
      </c>
      <c r="BN32" s="636"/>
      <c r="BO32" s="636"/>
      <c r="BP32" s="636"/>
      <c r="BQ32" s="659"/>
      <c r="BR32" s="689">
        <v>99.6</v>
      </c>
      <c r="BS32" s="636"/>
      <c r="BT32" s="636"/>
      <c r="BU32" s="636"/>
      <c r="BV32" s="636"/>
      <c r="BW32" s="636"/>
      <c r="BX32" s="627">
        <v>98.5</v>
      </c>
      <c r="BY32" s="636"/>
      <c r="BZ32" s="636"/>
      <c r="CA32" s="636"/>
      <c r="CB32" s="659"/>
      <c r="CD32" s="646"/>
      <c r="CE32" s="647"/>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6" t="s">
        <v>122</v>
      </c>
      <c r="DA32" s="638"/>
      <c r="DB32" s="638"/>
      <c r="DC32" s="639"/>
      <c r="DD32" s="629" t="s">
        <v>122</v>
      </c>
      <c r="DE32" s="624"/>
      <c r="DF32" s="624"/>
      <c r="DG32" s="624"/>
      <c r="DH32" s="624"/>
      <c r="DI32" s="624"/>
      <c r="DJ32" s="624"/>
      <c r="DK32" s="625"/>
      <c r="DL32" s="629" t="s">
        <v>122</v>
      </c>
      <c r="DM32" s="624"/>
      <c r="DN32" s="624"/>
      <c r="DO32" s="624"/>
      <c r="DP32" s="624"/>
      <c r="DQ32" s="624"/>
      <c r="DR32" s="624"/>
      <c r="DS32" s="624"/>
      <c r="DT32" s="624"/>
      <c r="DU32" s="624"/>
      <c r="DV32" s="625"/>
      <c r="DW32" s="626" t="s">
        <v>122</v>
      </c>
      <c r="DX32" s="638"/>
      <c r="DY32" s="638"/>
      <c r="DZ32" s="638"/>
      <c r="EA32" s="638"/>
      <c r="EB32" s="638"/>
      <c r="EC32" s="650"/>
    </row>
    <row r="33" spans="2:133" ht="11.25" customHeight="1" x14ac:dyDescent="0.15">
      <c r="B33" s="620" t="s">
        <v>305</v>
      </c>
      <c r="C33" s="621"/>
      <c r="D33" s="621"/>
      <c r="E33" s="621"/>
      <c r="F33" s="621"/>
      <c r="G33" s="621"/>
      <c r="H33" s="621"/>
      <c r="I33" s="621"/>
      <c r="J33" s="621"/>
      <c r="K33" s="621"/>
      <c r="L33" s="621"/>
      <c r="M33" s="621"/>
      <c r="N33" s="621"/>
      <c r="O33" s="621"/>
      <c r="P33" s="621"/>
      <c r="Q33" s="622"/>
      <c r="R33" s="623">
        <v>79730</v>
      </c>
      <c r="S33" s="624"/>
      <c r="T33" s="624"/>
      <c r="U33" s="624"/>
      <c r="V33" s="624"/>
      <c r="W33" s="624"/>
      <c r="X33" s="624"/>
      <c r="Y33" s="625"/>
      <c r="Z33" s="661">
        <v>0.2</v>
      </c>
      <c r="AA33" s="661"/>
      <c r="AB33" s="661"/>
      <c r="AC33" s="661"/>
      <c r="AD33" s="662" t="s">
        <v>122</v>
      </c>
      <c r="AE33" s="662"/>
      <c r="AF33" s="662"/>
      <c r="AG33" s="662"/>
      <c r="AH33" s="662"/>
      <c r="AI33" s="662"/>
      <c r="AJ33" s="662"/>
      <c r="AK33" s="662"/>
      <c r="AL33" s="626" t="s">
        <v>122</v>
      </c>
      <c r="AM33" s="627"/>
      <c r="AN33" s="627"/>
      <c r="AO33" s="663"/>
      <c r="AP33" s="666"/>
      <c r="AQ33" s="667"/>
      <c r="AR33" s="667"/>
      <c r="AS33" s="667"/>
      <c r="AT33" s="699"/>
      <c r="AU33" s="219"/>
      <c r="AV33" s="219"/>
      <c r="AW33" s="219"/>
      <c r="AX33" s="604" t="s">
        <v>306</v>
      </c>
      <c r="AY33" s="605"/>
      <c r="AZ33" s="605"/>
      <c r="BA33" s="605"/>
      <c r="BB33" s="605"/>
      <c r="BC33" s="605"/>
      <c r="BD33" s="605"/>
      <c r="BE33" s="605"/>
      <c r="BF33" s="606"/>
      <c r="BG33" s="684">
        <v>98.9</v>
      </c>
      <c r="BH33" s="608"/>
      <c r="BI33" s="608"/>
      <c r="BJ33" s="608"/>
      <c r="BK33" s="608"/>
      <c r="BL33" s="608"/>
      <c r="BM33" s="654">
        <v>94.4</v>
      </c>
      <c r="BN33" s="608"/>
      <c r="BO33" s="608"/>
      <c r="BP33" s="608"/>
      <c r="BQ33" s="671"/>
      <c r="BR33" s="684">
        <v>98.3</v>
      </c>
      <c r="BS33" s="608"/>
      <c r="BT33" s="608"/>
      <c r="BU33" s="608"/>
      <c r="BV33" s="608"/>
      <c r="BW33" s="608"/>
      <c r="BX33" s="654">
        <v>93.8</v>
      </c>
      <c r="BY33" s="608"/>
      <c r="BZ33" s="608"/>
      <c r="CA33" s="608"/>
      <c r="CB33" s="671"/>
      <c r="CD33" s="620" t="s">
        <v>307</v>
      </c>
      <c r="CE33" s="621"/>
      <c r="CF33" s="621"/>
      <c r="CG33" s="621"/>
      <c r="CH33" s="621"/>
      <c r="CI33" s="621"/>
      <c r="CJ33" s="621"/>
      <c r="CK33" s="621"/>
      <c r="CL33" s="621"/>
      <c r="CM33" s="621"/>
      <c r="CN33" s="621"/>
      <c r="CO33" s="621"/>
      <c r="CP33" s="621"/>
      <c r="CQ33" s="622"/>
      <c r="CR33" s="623">
        <v>12129700</v>
      </c>
      <c r="CS33" s="636"/>
      <c r="CT33" s="636"/>
      <c r="CU33" s="636"/>
      <c r="CV33" s="636"/>
      <c r="CW33" s="636"/>
      <c r="CX33" s="636"/>
      <c r="CY33" s="637"/>
      <c r="CZ33" s="626">
        <v>37.9</v>
      </c>
      <c r="DA33" s="638"/>
      <c r="DB33" s="638"/>
      <c r="DC33" s="639"/>
      <c r="DD33" s="629">
        <v>8900804</v>
      </c>
      <c r="DE33" s="636"/>
      <c r="DF33" s="636"/>
      <c r="DG33" s="636"/>
      <c r="DH33" s="636"/>
      <c r="DI33" s="636"/>
      <c r="DJ33" s="636"/>
      <c r="DK33" s="637"/>
      <c r="DL33" s="629">
        <v>5967955</v>
      </c>
      <c r="DM33" s="636"/>
      <c r="DN33" s="636"/>
      <c r="DO33" s="636"/>
      <c r="DP33" s="636"/>
      <c r="DQ33" s="636"/>
      <c r="DR33" s="636"/>
      <c r="DS33" s="636"/>
      <c r="DT33" s="636"/>
      <c r="DU33" s="636"/>
      <c r="DV33" s="637"/>
      <c r="DW33" s="626">
        <v>36.4</v>
      </c>
      <c r="DX33" s="638"/>
      <c r="DY33" s="638"/>
      <c r="DZ33" s="638"/>
      <c r="EA33" s="638"/>
      <c r="EB33" s="638"/>
      <c r="EC33" s="650"/>
    </row>
    <row r="34" spans="2:133" ht="11.25" customHeight="1" x14ac:dyDescent="0.15">
      <c r="B34" s="620" t="s">
        <v>308</v>
      </c>
      <c r="C34" s="621"/>
      <c r="D34" s="621"/>
      <c r="E34" s="621"/>
      <c r="F34" s="621"/>
      <c r="G34" s="621"/>
      <c r="H34" s="621"/>
      <c r="I34" s="621"/>
      <c r="J34" s="621"/>
      <c r="K34" s="621"/>
      <c r="L34" s="621"/>
      <c r="M34" s="621"/>
      <c r="N34" s="621"/>
      <c r="O34" s="621"/>
      <c r="P34" s="621"/>
      <c r="Q34" s="622"/>
      <c r="R34" s="623">
        <v>995937</v>
      </c>
      <c r="S34" s="624"/>
      <c r="T34" s="624"/>
      <c r="U34" s="624"/>
      <c r="V34" s="624"/>
      <c r="W34" s="624"/>
      <c r="X34" s="624"/>
      <c r="Y34" s="625"/>
      <c r="Z34" s="661">
        <v>3</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3358675</v>
      </c>
      <c r="CS34" s="624"/>
      <c r="CT34" s="624"/>
      <c r="CU34" s="624"/>
      <c r="CV34" s="624"/>
      <c r="CW34" s="624"/>
      <c r="CX34" s="624"/>
      <c r="CY34" s="625"/>
      <c r="CZ34" s="626">
        <v>10.5</v>
      </c>
      <c r="DA34" s="638"/>
      <c r="DB34" s="638"/>
      <c r="DC34" s="639"/>
      <c r="DD34" s="629">
        <v>2509970</v>
      </c>
      <c r="DE34" s="624"/>
      <c r="DF34" s="624"/>
      <c r="DG34" s="624"/>
      <c r="DH34" s="624"/>
      <c r="DI34" s="624"/>
      <c r="DJ34" s="624"/>
      <c r="DK34" s="625"/>
      <c r="DL34" s="629">
        <v>1794022</v>
      </c>
      <c r="DM34" s="624"/>
      <c r="DN34" s="624"/>
      <c r="DO34" s="624"/>
      <c r="DP34" s="624"/>
      <c r="DQ34" s="624"/>
      <c r="DR34" s="624"/>
      <c r="DS34" s="624"/>
      <c r="DT34" s="624"/>
      <c r="DU34" s="624"/>
      <c r="DV34" s="625"/>
      <c r="DW34" s="626">
        <v>11</v>
      </c>
      <c r="DX34" s="638"/>
      <c r="DY34" s="638"/>
      <c r="DZ34" s="638"/>
      <c r="EA34" s="638"/>
      <c r="EB34" s="638"/>
      <c r="EC34" s="650"/>
    </row>
    <row r="35" spans="2:133" ht="11.25" customHeight="1" x14ac:dyDescent="0.15">
      <c r="B35" s="620" t="s">
        <v>310</v>
      </c>
      <c r="C35" s="621"/>
      <c r="D35" s="621"/>
      <c r="E35" s="621"/>
      <c r="F35" s="621"/>
      <c r="G35" s="621"/>
      <c r="H35" s="621"/>
      <c r="I35" s="621"/>
      <c r="J35" s="621"/>
      <c r="K35" s="621"/>
      <c r="L35" s="621"/>
      <c r="M35" s="621"/>
      <c r="N35" s="621"/>
      <c r="O35" s="621"/>
      <c r="P35" s="621"/>
      <c r="Q35" s="622"/>
      <c r="R35" s="623">
        <v>1838019</v>
      </c>
      <c r="S35" s="624"/>
      <c r="T35" s="624"/>
      <c r="U35" s="624"/>
      <c r="V35" s="624"/>
      <c r="W35" s="624"/>
      <c r="X35" s="624"/>
      <c r="Y35" s="625"/>
      <c r="Z35" s="661">
        <v>5.6</v>
      </c>
      <c r="AA35" s="661"/>
      <c r="AB35" s="661"/>
      <c r="AC35" s="661"/>
      <c r="AD35" s="662" t="s">
        <v>122</v>
      </c>
      <c r="AE35" s="662"/>
      <c r="AF35" s="662"/>
      <c r="AG35" s="662"/>
      <c r="AH35" s="662"/>
      <c r="AI35" s="662"/>
      <c r="AJ35" s="662"/>
      <c r="AK35" s="662"/>
      <c r="AL35" s="626" t="s">
        <v>122</v>
      </c>
      <c r="AM35" s="627"/>
      <c r="AN35" s="627"/>
      <c r="AO35" s="663"/>
      <c r="AP35" s="222"/>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113890</v>
      </c>
      <c r="CS35" s="636"/>
      <c r="CT35" s="636"/>
      <c r="CU35" s="636"/>
      <c r="CV35" s="636"/>
      <c r="CW35" s="636"/>
      <c r="CX35" s="636"/>
      <c r="CY35" s="637"/>
      <c r="CZ35" s="626">
        <v>0.4</v>
      </c>
      <c r="DA35" s="638"/>
      <c r="DB35" s="638"/>
      <c r="DC35" s="639"/>
      <c r="DD35" s="629">
        <v>74534</v>
      </c>
      <c r="DE35" s="636"/>
      <c r="DF35" s="636"/>
      <c r="DG35" s="636"/>
      <c r="DH35" s="636"/>
      <c r="DI35" s="636"/>
      <c r="DJ35" s="636"/>
      <c r="DK35" s="637"/>
      <c r="DL35" s="629">
        <v>74534</v>
      </c>
      <c r="DM35" s="636"/>
      <c r="DN35" s="636"/>
      <c r="DO35" s="636"/>
      <c r="DP35" s="636"/>
      <c r="DQ35" s="636"/>
      <c r="DR35" s="636"/>
      <c r="DS35" s="636"/>
      <c r="DT35" s="636"/>
      <c r="DU35" s="636"/>
      <c r="DV35" s="637"/>
      <c r="DW35" s="626">
        <v>0.5</v>
      </c>
      <c r="DX35" s="638"/>
      <c r="DY35" s="638"/>
      <c r="DZ35" s="638"/>
      <c r="EA35" s="638"/>
      <c r="EB35" s="638"/>
      <c r="EC35" s="650"/>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1454254</v>
      </c>
      <c r="S36" s="624"/>
      <c r="T36" s="624"/>
      <c r="U36" s="624"/>
      <c r="V36" s="624"/>
      <c r="W36" s="624"/>
      <c r="X36" s="624"/>
      <c r="Y36" s="625"/>
      <c r="Z36" s="661">
        <v>4.4000000000000004</v>
      </c>
      <c r="AA36" s="661"/>
      <c r="AB36" s="661"/>
      <c r="AC36" s="661"/>
      <c r="AD36" s="662" t="s">
        <v>122</v>
      </c>
      <c r="AE36" s="662"/>
      <c r="AF36" s="662"/>
      <c r="AG36" s="662"/>
      <c r="AH36" s="662"/>
      <c r="AI36" s="662"/>
      <c r="AJ36" s="662"/>
      <c r="AK36" s="662"/>
      <c r="AL36" s="626" t="s">
        <v>122</v>
      </c>
      <c r="AM36" s="627"/>
      <c r="AN36" s="627"/>
      <c r="AO36" s="663"/>
      <c r="AP36" s="222"/>
      <c r="AQ36" s="672" t="s">
        <v>315</v>
      </c>
      <c r="AR36" s="673"/>
      <c r="AS36" s="673"/>
      <c r="AT36" s="673"/>
      <c r="AU36" s="673"/>
      <c r="AV36" s="673"/>
      <c r="AW36" s="673"/>
      <c r="AX36" s="673"/>
      <c r="AY36" s="674"/>
      <c r="AZ36" s="678">
        <v>3533995</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18066</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4922746</v>
      </c>
      <c r="CS36" s="624"/>
      <c r="CT36" s="624"/>
      <c r="CU36" s="624"/>
      <c r="CV36" s="624"/>
      <c r="CW36" s="624"/>
      <c r="CX36" s="624"/>
      <c r="CY36" s="625"/>
      <c r="CZ36" s="626">
        <v>15.4</v>
      </c>
      <c r="DA36" s="638"/>
      <c r="DB36" s="638"/>
      <c r="DC36" s="639"/>
      <c r="DD36" s="629">
        <v>3991823</v>
      </c>
      <c r="DE36" s="624"/>
      <c r="DF36" s="624"/>
      <c r="DG36" s="624"/>
      <c r="DH36" s="624"/>
      <c r="DI36" s="624"/>
      <c r="DJ36" s="624"/>
      <c r="DK36" s="625"/>
      <c r="DL36" s="629">
        <v>2473430</v>
      </c>
      <c r="DM36" s="624"/>
      <c r="DN36" s="624"/>
      <c r="DO36" s="624"/>
      <c r="DP36" s="624"/>
      <c r="DQ36" s="624"/>
      <c r="DR36" s="624"/>
      <c r="DS36" s="624"/>
      <c r="DT36" s="624"/>
      <c r="DU36" s="624"/>
      <c r="DV36" s="625"/>
      <c r="DW36" s="626">
        <v>15.1</v>
      </c>
      <c r="DX36" s="638"/>
      <c r="DY36" s="638"/>
      <c r="DZ36" s="638"/>
      <c r="EA36" s="638"/>
      <c r="EB36" s="638"/>
      <c r="EC36" s="650"/>
    </row>
    <row r="37" spans="2:133" ht="11.25" customHeight="1" x14ac:dyDescent="0.15">
      <c r="B37" s="620" t="s">
        <v>318</v>
      </c>
      <c r="C37" s="621"/>
      <c r="D37" s="621"/>
      <c r="E37" s="621"/>
      <c r="F37" s="621"/>
      <c r="G37" s="621"/>
      <c r="H37" s="621"/>
      <c r="I37" s="621"/>
      <c r="J37" s="621"/>
      <c r="K37" s="621"/>
      <c r="L37" s="621"/>
      <c r="M37" s="621"/>
      <c r="N37" s="621"/>
      <c r="O37" s="621"/>
      <c r="P37" s="621"/>
      <c r="Q37" s="622"/>
      <c r="R37" s="623">
        <v>393523</v>
      </c>
      <c r="S37" s="624"/>
      <c r="T37" s="624"/>
      <c r="U37" s="624"/>
      <c r="V37" s="624"/>
      <c r="W37" s="624"/>
      <c r="X37" s="624"/>
      <c r="Y37" s="625"/>
      <c r="Z37" s="661">
        <v>1.2</v>
      </c>
      <c r="AA37" s="661"/>
      <c r="AB37" s="661"/>
      <c r="AC37" s="661"/>
      <c r="AD37" s="662">
        <v>26</v>
      </c>
      <c r="AE37" s="662"/>
      <c r="AF37" s="662"/>
      <c r="AG37" s="662"/>
      <c r="AH37" s="662"/>
      <c r="AI37" s="662"/>
      <c r="AJ37" s="662"/>
      <c r="AK37" s="662"/>
      <c r="AL37" s="626">
        <v>0</v>
      </c>
      <c r="AM37" s="627"/>
      <c r="AN37" s="627"/>
      <c r="AO37" s="663"/>
      <c r="AQ37" s="656" t="s">
        <v>319</v>
      </c>
      <c r="AR37" s="657"/>
      <c r="AS37" s="657"/>
      <c r="AT37" s="657"/>
      <c r="AU37" s="657"/>
      <c r="AV37" s="657"/>
      <c r="AW37" s="657"/>
      <c r="AX37" s="657"/>
      <c r="AY37" s="658"/>
      <c r="AZ37" s="623">
        <v>650103</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-19264</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1675728</v>
      </c>
      <c r="CS37" s="636"/>
      <c r="CT37" s="636"/>
      <c r="CU37" s="636"/>
      <c r="CV37" s="636"/>
      <c r="CW37" s="636"/>
      <c r="CX37" s="636"/>
      <c r="CY37" s="637"/>
      <c r="CZ37" s="626">
        <v>5.2</v>
      </c>
      <c r="DA37" s="638"/>
      <c r="DB37" s="638"/>
      <c r="DC37" s="639"/>
      <c r="DD37" s="629">
        <v>1675728</v>
      </c>
      <c r="DE37" s="636"/>
      <c r="DF37" s="636"/>
      <c r="DG37" s="636"/>
      <c r="DH37" s="636"/>
      <c r="DI37" s="636"/>
      <c r="DJ37" s="636"/>
      <c r="DK37" s="637"/>
      <c r="DL37" s="629">
        <v>1284366</v>
      </c>
      <c r="DM37" s="636"/>
      <c r="DN37" s="636"/>
      <c r="DO37" s="636"/>
      <c r="DP37" s="636"/>
      <c r="DQ37" s="636"/>
      <c r="DR37" s="636"/>
      <c r="DS37" s="636"/>
      <c r="DT37" s="636"/>
      <c r="DU37" s="636"/>
      <c r="DV37" s="637"/>
      <c r="DW37" s="626">
        <v>7.8</v>
      </c>
      <c r="DX37" s="638"/>
      <c r="DY37" s="638"/>
      <c r="DZ37" s="638"/>
      <c r="EA37" s="638"/>
      <c r="EB37" s="638"/>
      <c r="EC37" s="650"/>
    </row>
    <row r="38" spans="2:133" ht="11.25" customHeight="1" x14ac:dyDescent="0.15">
      <c r="B38" s="620" t="s">
        <v>322</v>
      </c>
      <c r="C38" s="621"/>
      <c r="D38" s="621"/>
      <c r="E38" s="621"/>
      <c r="F38" s="621"/>
      <c r="G38" s="621"/>
      <c r="H38" s="621"/>
      <c r="I38" s="621"/>
      <c r="J38" s="621"/>
      <c r="K38" s="621"/>
      <c r="L38" s="621"/>
      <c r="M38" s="621"/>
      <c r="N38" s="621"/>
      <c r="O38" s="621"/>
      <c r="P38" s="621"/>
      <c r="Q38" s="622"/>
      <c r="R38" s="623">
        <v>2304200</v>
      </c>
      <c r="S38" s="624"/>
      <c r="T38" s="624"/>
      <c r="U38" s="624"/>
      <c r="V38" s="624"/>
      <c r="W38" s="624"/>
      <c r="X38" s="624"/>
      <c r="Y38" s="625"/>
      <c r="Z38" s="661">
        <v>7</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v>545410</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6980</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2621629</v>
      </c>
      <c r="CS38" s="624"/>
      <c r="CT38" s="624"/>
      <c r="CU38" s="624"/>
      <c r="CV38" s="624"/>
      <c r="CW38" s="624"/>
      <c r="CX38" s="624"/>
      <c r="CY38" s="625"/>
      <c r="CZ38" s="626">
        <v>8.1999999999999993</v>
      </c>
      <c r="DA38" s="638"/>
      <c r="DB38" s="638"/>
      <c r="DC38" s="639"/>
      <c r="DD38" s="629">
        <v>2234657</v>
      </c>
      <c r="DE38" s="624"/>
      <c r="DF38" s="624"/>
      <c r="DG38" s="624"/>
      <c r="DH38" s="624"/>
      <c r="DI38" s="624"/>
      <c r="DJ38" s="624"/>
      <c r="DK38" s="625"/>
      <c r="DL38" s="629">
        <v>1625969</v>
      </c>
      <c r="DM38" s="624"/>
      <c r="DN38" s="624"/>
      <c r="DO38" s="624"/>
      <c r="DP38" s="624"/>
      <c r="DQ38" s="624"/>
      <c r="DR38" s="624"/>
      <c r="DS38" s="624"/>
      <c r="DT38" s="624"/>
      <c r="DU38" s="624"/>
      <c r="DV38" s="625"/>
      <c r="DW38" s="626">
        <v>9.9</v>
      </c>
      <c r="DX38" s="638"/>
      <c r="DY38" s="638"/>
      <c r="DZ38" s="638"/>
      <c r="EA38" s="638"/>
      <c r="EB38" s="638"/>
      <c r="EC38" s="650"/>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v>254825</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12586</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1092760</v>
      </c>
      <c r="CS39" s="636"/>
      <c r="CT39" s="636"/>
      <c r="CU39" s="636"/>
      <c r="CV39" s="636"/>
      <c r="CW39" s="636"/>
      <c r="CX39" s="636"/>
      <c r="CY39" s="637"/>
      <c r="CZ39" s="626">
        <v>3.4</v>
      </c>
      <c r="DA39" s="638"/>
      <c r="DB39" s="638"/>
      <c r="DC39" s="639"/>
      <c r="DD39" s="629">
        <v>89820</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330</v>
      </c>
      <c r="C40" s="621"/>
      <c r="D40" s="621"/>
      <c r="E40" s="621"/>
      <c r="F40" s="621"/>
      <c r="G40" s="621"/>
      <c r="H40" s="621"/>
      <c r="I40" s="621"/>
      <c r="J40" s="621"/>
      <c r="K40" s="621"/>
      <c r="L40" s="621"/>
      <c r="M40" s="621"/>
      <c r="N40" s="621"/>
      <c r="O40" s="621"/>
      <c r="P40" s="621"/>
      <c r="Q40" s="622"/>
      <c r="R40" s="623">
        <v>74200</v>
      </c>
      <c r="S40" s="624"/>
      <c r="T40" s="624"/>
      <c r="U40" s="624"/>
      <c r="V40" s="624"/>
      <c r="W40" s="624"/>
      <c r="X40" s="624"/>
      <c r="Y40" s="625"/>
      <c r="Z40" s="661">
        <v>0.2</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v>15992</v>
      </c>
      <c r="BA40" s="624"/>
      <c r="BB40" s="624"/>
      <c r="BC40" s="624"/>
      <c r="BD40" s="636"/>
      <c r="BE40" s="636"/>
      <c r="BF40" s="659"/>
      <c r="BG40" s="664" t="s">
        <v>332</v>
      </c>
      <c r="BH40" s="665"/>
      <c r="BI40" s="665"/>
      <c r="BJ40" s="665"/>
      <c r="BK40" s="665"/>
      <c r="BL40" s="223"/>
      <c r="BM40" s="621" t="s">
        <v>333</v>
      </c>
      <c r="BN40" s="621"/>
      <c r="BO40" s="621"/>
      <c r="BP40" s="621"/>
      <c r="BQ40" s="621"/>
      <c r="BR40" s="621"/>
      <c r="BS40" s="621"/>
      <c r="BT40" s="621"/>
      <c r="BU40" s="622"/>
      <c r="BV40" s="623">
        <v>100</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6">
        <v>0.1</v>
      </c>
      <c r="DA40" s="638"/>
      <c r="DB40" s="638"/>
      <c r="DC40" s="639"/>
      <c r="DD40" s="629" t="s">
        <v>122</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x14ac:dyDescent="0.15">
      <c r="B41" s="604" t="s">
        <v>335</v>
      </c>
      <c r="C41" s="605"/>
      <c r="D41" s="605"/>
      <c r="E41" s="605"/>
      <c r="F41" s="605"/>
      <c r="G41" s="605"/>
      <c r="H41" s="605"/>
      <c r="I41" s="605"/>
      <c r="J41" s="605"/>
      <c r="K41" s="605"/>
      <c r="L41" s="605"/>
      <c r="M41" s="605"/>
      <c r="N41" s="605"/>
      <c r="O41" s="605"/>
      <c r="P41" s="605"/>
      <c r="Q41" s="606"/>
      <c r="R41" s="607">
        <v>32994775</v>
      </c>
      <c r="S41" s="648"/>
      <c r="T41" s="648"/>
      <c r="U41" s="648"/>
      <c r="V41" s="648"/>
      <c r="W41" s="648"/>
      <c r="X41" s="648"/>
      <c r="Y41" s="651"/>
      <c r="Z41" s="652">
        <v>100</v>
      </c>
      <c r="AA41" s="652"/>
      <c r="AB41" s="652"/>
      <c r="AC41" s="652"/>
      <c r="AD41" s="653">
        <v>16306233</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441958</v>
      </c>
      <c r="BA41" s="624"/>
      <c r="BB41" s="624"/>
      <c r="BC41" s="624"/>
      <c r="BD41" s="636"/>
      <c r="BE41" s="636"/>
      <c r="BF41" s="659"/>
      <c r="BG41" s="664"/>
      <c r="BH41" s="665"/>
      <c r="BI41" s="665"/>
      <c r="BJ41" s="665"/>
      <c r="BK41" s="665"/>
      <c r="BL41" s="223"/>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339</v>
      </c>
      <c r="AR42" s="669"/>
      <c r="AS42" s="669"/>
      <c r="AT42" s="669"/>
      <c r="AU42" s="669"/>
      <c r="AV42" s="669"/>
      <c r="AW42" s="669"/>
      <c r="AX42" s="669"/>
      <c r="AY42" s="670"/>
      <c r="AZ42" s="607">
        <v>1625707</v>
      </c>
      <c r="BA42" s="648"/>
      <c r="BB42" s="648"/>
      <c r="BC42" s="648"/>
      <c r="BD42" s="608"/>
      <c r="BE42" s="608"/>
      <c r="BF42" s="671"/>
      <c r="BG42" s="666"/>
      <c r="BH42" s="667"/>
      <c r="BI42" s="667"/>
      <c r="BJ42" s="667"/>
      <c r="BK42" s="667"/>
      <c r="BL42" s="224"/>
      <c r="BM42" s="605" t="s">
        <v>340</v>
      </c>
      <c r="BN42" s="605"/>
      <c r="BO42" s="605"/>
      <c r="BP42" s="605"/>
      <c r="BQ42" s="605"/>
      <c r="BR42" s="605"/>
      <c r="BS42" s="605"/>
      <c r="BT42" s="605"/>
      <c r="BU42" s="606"/>
      <c r="BV42" s="607">
        <v>374</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4298871</v>
      </c>
      <c r="CS42" s="636"/>
      <c r="CT42" s="636"/>
      <c r="CU42" s="636"/>
      <c r="CV42" s="636"/>
      <c r="CW42" s="636"/>
      <c r="CX42" s="636"/>
      <c r="CY42" s="637"/>
      <c r="CZ42" s="626">
        <v>13.4</v>
      </c>
      <c r="DA42" s="638"/>
      <c r="DB42" s="638"/>
      <c r="DC42" s="639"/>
      <c r="DD42" s="629">
        <v>1008229</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36"/>
      <c r="CT43" s="636"/>
      <c r="CU43" s="636"/>
      <c r="CV43" s="636"/>
      <c r="CW43" s="636"/>
      <c r="CX43" s="636"/>
      <c r="CY43" s="637"/>
      <c r="CZ43" s="626" t="s">
        <v>122</v>
      </c>
      <c r="DA43" s="638"/>
      <c r="DB43" s="638"/>
      <c r="DC43" s="639"/>
      <c r="DD43" s="629" t="s">
        <v>122</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4205477</v>
      </c>
      <c r="CS44" s="624"/>
      <c r="CT44" s="624"/>
      <c r="CU44" s="624"/>
      <c r="CV44" s="624"/>
      <c r="CW44" s="624"/>
      <c r="CX44" s="624"/>
      <c r="CY44" s="625"/>
      <c r="CZ44" s="626">
        <v>13.1</v>
      </c>
      <c r="DA44" s="627"/>
      <c r="DB44" s="627"/>
      <c r="DC44" s="628"/>
      <c r="DD44" s="629">
        <v>956941</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1313025</v>
      </c>
      <c r="CS45" s="636"/>
      <c r="CT45" s="636"/>
      <c r="CU45" s="636"/>
      <c r="CV45" s="636"/>
      <c r="CW45" s="636"/>
      <c r="CX45" s="636"/>
      <c r="CY45" s="637"/>
      <c r="CZ45" s="626">
        <v>4.0999999999999996</v>
      </c>
      <c r="DA45" s="638"/>
      <c r="DB45" s="638"/>
      <c r="DC45" s="639"/>
      <c r="DD45" s="629">
        <v>134080</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348</v>
      </c>
      <c r="CG46" s="621"/>
      <c r="CH46" s="621"/>
      <c r="CI46" s="621"/>
      <c r="CJ46" s="621"/>
      <c r="CK46" s="621"/>
      <c r="CL46" s="621"/>
      <c r="CM46" s="621"/>
      <c r="CN46" s="621"/>
      <c r="CO46" s="621"/>
      <c r="CP46" s="621"/>
      <c r="CQ46" s="622"/>
      <c r="CR46" s="623">
        <v>2561715</v>
      </c>
      <c r="CS46" s="624"/>
      <c r="CT46" s="624"/>
      <c r="CU46" s="624"/>
      <c r="CV46" s="624"/>
      <c r="CW46" s="624"/>
      <c r="CX46" s="624"/>
      <c r="CY46" s="625"/>
      <c r="CZ46" s="626">
        <v>8</v>
      </c>
      <c r="DA46" s="627"/>
      <c r="DB46" s="627"/>
      <c r="DC46" s="628"/>
      <c r="DD46" s="629">
        <v>813648</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349</v>
      </c>
      <c r="CG47" s="621"/>
      <c r="CH47" s="621"/>
      <c r="CI47" s="621"/>
      <c r="CJ47" s="621"/>
      <c r="CK47" s="621"/>
      <c r="CL47" s="621"/>
      <c r="CM47" s="621"/>
      <c r="CN47" s="621"/>
      <c r="CO47" s="621"/>
      <c r="CP47" s="621"/>
      <c r="CQ47" s="622"/>
      <c r="CR47" s="623">
        <v>93394</v>
      </c>
      <c r="CS47" s="636"/>
      <c r="CT47" s="636"/>
      <c r="CU47" s="636"/>
      <c r="CV47" s="636"/>
      <c r="CW47" s="636"/>
      <c r="CX47" s="636"/>
      <c r="CY47" s="637"/>
      <c r="CZ47" s="626">
        <v>0.3</v>
      </c>
      <c r="DA47" s="638"/>
      <c r="DB47" s="638"/>
      <c r="DC47" s="639"/>
      <c r="DD47" s="629">
        <v>51288</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351</v>
      </c>
      <c r="CE49" s="605"/>
      <c r="CF49" s="605"/>
      <c r="CG49" s="605"/>
      <c r="CH49" s="605"/>
      <c r="CI49" s="605"/>
      <c r="CJ49" s="605"/>
      <c r="CK49" s="605"/>
      <c r="CL49" s="605"/>
      <c r="CM49" s="605"/>
      <c r="CN49" s="605"/>
      <c r="CO49" s="605"/>
      <c r="CP49" s="605"/>
      <c r="CQ49" s="606"/>
      <c r="CR49" s="607">
        <v>32007431</v>
      </c>
      <c r="CS49" s="608"/>
      <c r="CT49" s="608"/>
      <c r="CU49" s="608"/>
      <c r="CV49" s="608"/>
      <c r="CW49" s="608"/>
      <c r="CX49" s="608"/>
      <c r="CY49" s="609"/>
      <c r="CZ49" s="610">
        <v>100</v>
      </c>
      <c r="DA49" s="611"/>
      <c r="DB49" s="611"/>
      <c r="DC49" s="612"/>
      <c r="DD49" s="613">
        <v>19855672</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TryKLm+FMou0BCssS1O7zejlAf+gbuwONQ+CCJRKYnqOH3MqkPuC0SAg6PpwEl2AV5jNX+pPIWHLXogRaGVnfQ==" saltValue="98rYJsGypUIJbhR/HalS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4" t="s">
        <v>352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353</v>
      </c>
      <c r="DK2" s="1096"/>
      <c r="DL2" s="1096"/>
      <c r="DM2" s="1096"/>
      <c r="DN2" s="1096"/>
      <c r="DO2" s="1097"/>
      <c r="DP2" s="228"/>
      <c r="DQ2" s="1095" t="s">
        <v>354</v>
      </c>
      <c r="DR2" s="1096"/>
      <c r="DS2" s="1096"/>
      <c r="DT2" s="1096"/>
      <c r="DU2" s="1096"/>
      <c r="DV2" s="1096"/>
      <c r="DW2" s="1096"/>
      <c r="DX2" s="1096"/>
      <c r="DY2" s="1096"/>
      <c r="DZ2" s="109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3" t="s">
        <v>355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9" t="s">
        <v>357</v>
      </c>
      <c r="B5" s="1000"/>
      <c r="C5" s="1000"/>
      <c r="D5" s="1000"/>
      <c r="E5" s="1000"/>
      <c r="F5" s="1000"/>
      <c r="G5" s="1000"/>
      <c r="H5" s="1000"/>
      <c r="I5" s="1000"/>
      <c r="J5" s="1000"/>
      <c r="K5" s="1000"/>
      <c r="L5" s="1000"/>
      <c r="M5" s="1000"/>
      <c r="N5" s="1000"/>
      <c r="O5" s="1000"/>
      <c r="P5" s="1001"/>
      <c r="Q5" s="1005" t="s">
        <v>358</v>
      </c>
      <c r="R5" s="1006"/>
      <c r="S5" s="1006"/>
      <c r="T5" s="1006"/>
      <c r="U5" s="1007"/>
      <c r="V5" s="1005" t="s">
        <v>359</v>
      </c>
      <c r="W5" s="1006"/>
      <c r="X5" s="1006"/>
      <c r="Y5" s="1006"/>
      <c r="Z5" s="1007"/>
      <c r="AA5" s="1005" t="s">
        <v>360</v>
      </c>
      <c r="AB5" s="1006"/>
      <c r="AC5" s="1006"/>
      <c r="AD5" s="1006"/>
      <c r="AE5" s="1006"/>
      <c r="AF5" s="1098" t="s">
        <v>361</v>
      </c>
      <c r="AG5" s="1006"/>
      <c r="AH5" s="1006"/>
      <c r="AI5" s="1006"/>
      <c r="AJ5" s="1019"/>
      <c r="AK5" s="1006" t="s">
        <v>362</v>
      </c>
      <c r="AL5" s="1006"/>
      <c r="AM5" s="1006"/>
      <c r="AN5" s="1006"/>
      <c r="AO5" s="1007"/>
      <c r="AP5" s="1005" t="s">
        <v>363</v>
      </c>
      <c r="AQ5" s="1006"/>
      <c r="AR5" s="1006"/>
      <c r="AS5" s="1006"/>
      <c r="AT5" s="1007"/>
      <c r="AU5" s="1005" t="s">
        <v>364</v>
      </c>
      <c r="AV5" s="1006"/>
      <c r="AW5" s="1006"/>
      <c r="AX5" s="1006"/>
      <c r="AY5" s="1019"/>
      <c r="AZ5" s="232"/>
      <c r="BA5" s="232"/>
      <c r="BB5" s="232"/>
      <c r="BC5" s="232"/>
      <c r="BD5" s="232"/>
      <c r="BE5" s="233"/>
      <c r="BF5" s="233"/>
      <c r="BG5" s="233"/>
      <c r="BH5" s="233"/>
      <c r="BI5" s="233"/>
      <c r="BJ5" s="233"/>
      <c r="BK5" s="233"/>
      <c r="BL5" s="233"/>
      <c r="BM5" s="233"/>
      <c r="BN5" s="233"/>
      <c r="BO5" s="233"/>
      <c r="BP5" s="233"/>
      <c r="BQ5" s="999" t="s">
        <v>365</v>
      </c>
      <c r="BR5" s="1000"/>
      <c r="BS5" s="1000"/>
      <c r="BT5" s="1000"/>
      <c r="BU5" s="1000"/>
      <c r="BV5" s="1000"/>
      <c r="BW5" s="1000"/>
      <c r="BX5" s="1000"/>
      <c r="BY5" s="1000"/>
      <c r="BZ5" s="1000"/>
      <c r="CA5" s="1000"/>
      <c r="CB5" s="1000"/>
      <c r="CC5" s="1000"/>
      <c r="CD5" s="1000"/>
      <c r="CE5" s="1000"/>
      <c r="CF5" s="1000"/>
      <c r="CG5" s="1001"/>
      <c r="CH5" s="1005" t="s">
        <v>366</v>
      </c>
      <c r="CI5" s="1006"/>
      <c r="CJ5" s="1006"/>
      <c r="CK5" s="1006"/>
      <c r="CL5" s="1007"/>
      <c r="CM5" s="1005" t="s">
        <v>367</v>
      </c>
      <c r="CN5" s="1006"/>
      <c r="CO5" s="1006"/>
      <c r="CP5" s="1006"/>
      <c r="CQ5" s="1007"/>
      <c r="CR5" s="1005" t="s">
        <v>368</v>
      </c>
      <c r="CS5" s="1006"/>
      <c r="CT5" s="1006"/>
      <c r="CU5" s="1006"/>
      <c r="CV5" s="1007"/>
      <c r="CW5" s="1005" t="s">
        <v>369</v>
      </c>
      <c r="CX5" s="1006"/>
      <c r="CY5" s="1006"/>
      <c r="CZ5" s="1006"/>
      <c r="DA5" s="1007"/>
      <c r="DB5" s="1005" t="s">
        <v>370</v>
      </c>
      <c r="DC5" s="1006"/>
      <c r="DD5" s="1006"/>
      <c r="DE5" s="1006"/>
      <c r="DF5" s="1007"/>
      <c r="DG5" s="1088" t="s">
        <v>371</v>
      </c>
      <c r="DH5" s="1089"/>
      <c r="DI5" s="1089"/>
      <c r="DJ5" s="1089"/>
      <c r="DK5" s="1090"/>
      <c r="DL5" s="1088" t="s">
        <v>372</v>
      </c>
      <c r="DM5" s="1089"/>
      <c r="DN5" s="1089"/>
      <c r="DO5" s="1089"/>
      <c r="DP5" s="1090"/>
      <c r="DQ5" s="1005" t="s">
        <v>373</v>
      </c>
      <c r="DR5" s="1006"/>
      <c r="DS5" s="1006"/>
      <c r="DT5" s="1006"/>
      <c r="DU5" s="1007"/>
      <c r="DV5" s="1005" t="s">
        <v>364</v>
      </c>
      <c r="DW5" s="1006"/>
      <c r="DX5" s="1006"/>
      <c r="DY5" s="1006"/>
      <c r="DZ5" s="1019"/>
      <c r="EA5" s="234"/>
    </row>
    <row r="6" spans="1:131" s="235" customFormat="1" ht="26.25" customHeight="1" thickBot="1" x14ac:dyDescent="0.2">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099"/>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1"/>
      <c r="DH6" s="1092"/>
      <c r="DI6" s="1092"/>
      <c r="DJ6" s="1092"/>
      <c r="DK6" s="1093"/>
      <c r="DL6" s="1091"/>
      <c r="DM6" s="1092"/>
      <c r="DN6" s="1092"/>
      <c r="DO6" s="1092"/>
      <c r="DP6" s="1093"/>
      <c r="DQ6" s="1008"/>
      <c r="DR6" s="1009"/>
      <c r="DS6" s="1009"/>
      <c r="DT6" s="1009"/>
      <c r="DU6" s="1010"/>
      <c r="DV6" s="1008"/>
      <c r="DW6" s="1009"/>
      <c r="DX6" s="1009"/>
      <c r="DY6" s="1009"/>
      <c r="DZ6" s="1020"/>
      <c r="EA6" s="234"/>
    </row>
    <row r="7" spans="1:131" s="235" customFormat="1" ht="26.25" customHeight="1" thickTop="1" x14ac:dyDescent="0.15">
      <c r="A7" s="236">
        <v>1</v>
      </c>
      <c r="B7" s="1051" t="s">
        <v>374</v>
      </c>
      <c r="C7" s="1052"/>
      <c r="D7" s="1052"/>
      <c r="E7" s="1052"/>
      <c r="F7" s="1052"/>
      <c r="G7" s="1052"/>
      <c r="H7" s="1052"/>
      <c r="I7" s="1052"/>
      <c r="J7" s="1052"/>
      <c r="K7" s="1052"/>
      <c r="L7" s="1052"/>
      <c r="M7" s="1052"/>
      <c r="N7" s="1052"/>
      <c r="O7" s="1052"/>
      <c r="P7" s="1053"/>
      <c r="Q7" s="1106">
        <v>33019</v>
      </c>
      <c r="R7" s="1107"/>
      <c r="S7" s="1107"/>
      <c r="T7" s="1107"/>
      <c r="U7" s="1107"/>
      <c r="V7" s="1107">
        <v>32032</v>
      </c>
      <c r="W7" s="1107"/>
      <c r="X7" s="1107"/>
      <c r="Y7" s="1107"/>
      <c r="Z7" s="1107"/>
      <c r="AA7" s="1107">
        <v>987</v>
      </c>
      <c r="AB7" s="1107"/>
      <c r="AC7" s="1107"/>
      <c r="AD7" s="1107"/>
      <c r="AE7" s="1108"/>
      <c r="AF7" s="1109">
        <v>823</v>
      </c>
      <c r="AG7" s="1110"/>
      <c r="AH7" s="1110"/>
      <c r="AI7" s="1110"/>
      <c r="AJ7" s="1111"/>
      <c r="AK7" s="1112">
        <v>1838</v>
      </c>
      <c r="AL7" s="1113"/>
      <c r="AM7" s="1113"/>
      <c r="AN7" s="1113"/>
      <c r="AO7" s="1113"/>
      <c r="AP7" s="1113">
        <v>21175</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3"/>
      <c r="BT7" s="1104"/>
      <c r="BU7" s="1104"/>
      <c r="BV7" s="1104"/>
      <c r="BW7" s="1104"/>
      <c r="BX7" s="1104"/>
      <c r="BY7" s="1104"/>
      <c r="BZ7" s="1104"/>
      <c r="CA7" s="1104"/>
      <c r="CB7" s="1104"/>
      <c r="CC7" s="1104"/>
      <c r="CD7" s="1104"/>
      <c r="CE7" s="1104"/>
      <c r="CF7" s="1104"/>
      <c r="CG7" s="1116"/>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03"/>
      <c r="DW7" s="1104"/>
      <c r="DX7" s="1104"/>
      <c r="DY7" s="1104"/>
      <c r="DZ7" s="1105"/>
      <c r="EA7" s="234"/>
    </row>
    <row r="8" spans="1:131" s="235" customFormat="1" ht="26.25" customHeight="1" x14ac:dyDescent="0.15">
      <c r="A8" s="238">
        <v>2</v>
      </c>
      <c r="B8" s="1034"/>
      <c r="C8" s="1035"/>
      <c r="D8" s="1035"/>
      <c r="E8" s="1035"/>
      <c r="F8" s="1035"/>
      <c r="G8" s="1035"/>
      <c r="H8" s="1035"/>
      <c r="I8" s="1035"/>
      <c r="J8" s="1035"/>
      <c r="K8" s="1035"/>
      <c r="L8" s="1035"/>
      <c r="M8" s="1035"/>
      <c r="N8" s="1035"/>
      <c r="O8" s="1035"/>
      <c r="P8" s="1036"/>
      <c r="Q8" s="1042"/>
      <c r="R8" s="1043"/>
      <c r="S8" s="1043"/>
      <c r="T8" s="1043"/>
      <c r="U8" s="1043"/>
      <c r="V8" s="1043"/>
      <c r="W8" s="1043"/>
      <c r="X8" s="1043"/>
      <c r="Y8" s="1043"/>
      <c r="Z8" s="1043"/>
      <c r="AA8" s="1043"/>
      <c r="AB8" s="1043"/>
      <c r="AC8" s="1043"/>
      <c r="AD8" s="1043"/>
      <c r="AE8" s="1044"/>
      <c r="AF8" s="1039"/>
      <c r="AG8" s="1040"/>
      <c r="AH8" s="1040"/>
      <c r="AI8" s="1040"/>
      <c r="AJ8" s="1041"/>
      <c r="AK8" s="1084"/>
      <c r="AL8" s="1085"/>
      <c r="AM8" s="1085"/>
      <c r="AN8" s="1085"/>
      <c r="AO8" s="1085"/>
      <c r="AP8" s="1085"/>
      <c r="AQ8" s="1085"/>
      <c r="AR8" s="1085"/>
      <c r="AS8" s="1085"/>
      <c r="AT8" s="1085"/>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8">
        <v>2</v>
      </c>
      <c r="BR8" s="239"/>
      <c r="BS8" s="996"/>
      <c r="BT8" s="997"/>
      <c r="BU8" s="997"/>
      <c r="BV8" s="997"/>
      <c r="BW8" s="997"/>
      <c r="BX8" s="997"/>
      <c r="BY8" s="997"/>
      <c r="BZ8" s="997"/>
      <c r="CA8" s="997"/>
      <c r="CB8" s="997"/>
      <c r="CC8" s="997"/>
      <c r="CD8" s="997"/>
      <c r="CE8" s="997"/>
      <c r="CF8" s="997"/>
      <c r="CG8" s="1018"/>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4"/>
    </row>
    <row r="9" spans="1:131" s="235" customFormat="1" ht="26.25" customHeight="1" x14ac:dyDescent="0.15">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84"/>
      <c r="AL9" s="1085"/>
      <c r="AM9" s="1085"/>
      <c r="AN9" s="1085"/>
      <c r="AO9" s="1085"/>
      <c r="AP9" s="1085"/>
      <c r="AQ9" s="1085"/>
      <c r="AR9" s="1085"/>
      <c r="AS9" s="1085"/>
      <c r="AT9" s="1085"/>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8">
        <v>3</v>
      </c>
      <c r="BR9" s="239"/>
      <c r="BS9" s="996"/>
      <c r="BT9" s="997"/>
      <c r="BU9" s="997"/>
      <c r="BV9" s="997"/>
      <c r="BW9" s="997"/>
      <c r="BX9" s="997"/>
      <c r="BY9" s="997"/>
      <c r="BZ9" s="997"/>
      <c r="CA9" s="997"/>
      <c r="CB9" s="997"/>
      <c r="CC9" s="997"/>
      <c r="CD9" s="997"/>
      <c r="CE9" s="997"/>
      <c r="CF9" s="997"/>
      <c r="CG9" s="1018"/>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4"/>
    </row>
    <row r="10" spans="1:131" s="235" customFormat="1" ht="26.25" customHeight="1" x14ac:dyDescent="0.15">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84"/>
      <c r="AL10" s="1085"/>
      <c r="AM10" s="1085"/>
      <c r="AN10" s="1085"/>
      <c r="AO10" s="1085"/>
      <c r="AP10" s="1085"/>
      <c r="AQ10" s="1085"/>
      <c r="AR10" s="1085"/>
      <c r="AS10" s="1085"/>
      <c r="AT10" s="1085"/>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8">
        <v>4</v>
      </c>
      <c r="BR10" s="239"/>
      <c r="BS10" s="996"/>
      <c r="BT10" s="997"/>
      <c r="BU10" s="997"/>
      <c r="BV10" s="997"/>
      <c r="BW10" s="997"/>
      <c r="BX10" s="997"/>
      <c r="BY10" s="997"/>
      <c r="BZ10" s="997"/>
      <c r="CA10" s="997"/>
      <c r="CB10" s="997"/>
      <c r="CC10" s="997"/>
      <c r="CD10" s="997"/>
      <c r="CE10" s="997"/>
      <c r="CF10" s="997"/>
      <c r="CG10" s="1018"/>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4"/>
    </row>
    <row r="11" spans="1:131" s="235" customFormat="1" ht="26.25" customHeight="1" x14ac:dyDescent="0.15">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84"/>
      <c r="AL11" s="1085"/>
      <c r="AM11" s="1085"/>
      <c r="AN11" s="1085"/>
      <c r="AO11" s="1085"/>
      <c r="AP11" s="1085"/>
      <c r="AQ11" s="1085"/>
      <c r="AR11" s="1085"/>
      <c r="AS11" s="1085"/>
      <c r="AT11" s="1085"/>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8">
        <v>5</v>
      </c>
      <c r="BR11" s="239"/>
      <c r="BS11" s="996"/>
      <c r="BT11" s="997"/>
      <c r="BU11" s="997"/>
      <c r="BV11" s="997"/>
      <c r="BW11" s="997"/>
      <c r="BX11" s="997"/>
      <c r="BY11" s="997"/>
      <c r="BZ11" s="997"/>
      <c r="CA11" s="997"/>
      <c r="CB11" s="997"/>
      <c r="CC11" s="997"/>
      <c r="CD11" s="997"/>
      <c r="CE11" s="997"/>
      <c r="CF11" s="997"/>
      <c r="CG11" s="1018"/>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4"/>
    </row>
    <row r="12" spans="1:131" s="235" customFormat="1" ht="26.25" customHeight="1" x14ac:dyDescent="0.15">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84"/>
      <c r="AL12" s="1085"/>
      <c r="AM12" s="1085"/>
      <c r="AN12" s="1085"/>
      <c r="AO12" s="1085"/>
      <c r="AP12" s="1085"/>
      <c r="AQ12" s="1085"/>
      <c r="AR12" s="1085"/>
      <c r="AS12" s="1085"/>
      <c r="AT12" s="1085"/>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8">
        <v>6</v>
      </c>
      <c r="BR12" s="239"/>
      <c r="BS12" s="996"/>
      <c r="BT12" s="997"/>
      <c r="BU12" s="997"/>
      <c r="BV12" s="997"/>
      <c r="BW12" s="997"/>
      <c r="BX12" s="997"/>
      <c r="BY12" s="997"/>
      <c r="BZ12" s="997"/>
      <c r="CA12" s="997"/>
      <c r="CB12" s="997"/>
      <c r="CC12" s="997"/>
      <c r="CD12" s="997"/>
      <c r="CE12" s="997"/>
      <c r="CF12" s="997"/>
      <c r="CG12" s="1018"/>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4"/>
    </row>
    <row r="13" spans="1:131" s="235" customFormat="1" ht="26.25" customHeight="1" x14ac:dyDescent="0.15">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84"/>
      <c r="AL13" s="1085"/>
      <c r="AM13" s="1085"/>
      <c r="AN13" s="1085"/>
      <c r="AO13" s="1085"/>
      <c r="AP13" s="1085"/>
      <c r="AQ13" s="1085"/>
      <c r="AR13" s="1085"/>
      <c r="AS13" s="1085"/>
      <c r="AT13" s="1085"/>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8">
        <v>7</v>
      </c>
      <c r="BR13" s="239"/>
      <c r="BS13" s="996"/>
      <c r="BT13" s="997"/>
      <c r="BU13" s="997"/>
      <c r="BV13" s="997"/>
      <c r="BW13" s="997"/>
      <c r="BX13" s="997"/>
      <c r="BY13" s="997"/>
      <c r="BZ13" s="997"/>
      <c r="CA13" s="997"/>
      <c r="CB13" s="997"/>
      <c r="CC13" s="997"/>
      <c r="CD13" s="997"/>
      <c r="CE13" s="997"/>
      <c r="CF13" s="997"/>
      <c r="CG13" s="1018"/>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4"/>
    </row>
    <row r="14" spans="1:131" s="235" customFormat="1" ht="26.25" customHeight="1" x14ac:dyDescent="0.15">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84"/>
      <c r="AL14" s="1085"/>
      <c r="AM14" s="1085"/>
      <c r="AN14" s="1085"/>
      <c r="AO14" s="1085"/>
      <c r="AP14" s="1085"/>
      <c r="AQ14" s="1085"/>
      <c r="AR14" s="1085"/>
      <c r="AS14" s="1085"/>
      <c r="AT14" s="1085"/>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8">
        <v>8</v>
      </c>
      <c r="BR14" s="239"/>
      <c r="BS14" s="996"/>
      <c r="BT14" s="997"/>
      <c r="BU14" s="997"/>
      <c r="BV14" s="997"/>
      <c r="BW14" s="997"/>
      <c r="BX14" s="997"/>
      <c r="BY14" s="997"/>
      <c r="BZ14" s="997"/>
      <c r="CA14" s="997"/>
      <c r="CB14" s="997"/>
      <c r="CC14" s="997"/>
      <c r="CD14" s="997"/>
      <c r="CE14" s="997"/>
      <c r="CF14" s="997"/>
      <c r="CG14" s="1018"/>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4"/>
    </row>
    <row r="15" spans="1:131" s="235" customFormat="1" ht="26.25" customHeight="1" x14ac:dyDescent="0.15">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84"/>
      <c r="AL15" s="1085"/>
      <c r="AM15" s="1085"/>
      <c r="AN15" s="1085"/>
      <c r="AO15" s="1085"/>
      <c r="AP15" s="1085"/>
      <c r="AQ15" s="1085"/>
      <c r="AR15" s="1085"/>
      <c r="AS15" s="1085"/>
      <c r="AT15" s="1085"/>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8">
        <v>9</v>
      </c>
      <c r="BR15" s="23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4"/>
    </row>
    <row r="16" spans="1:131" s="235" customFormat="1" ht="26.25" customHeight="1" x14ac:dyDescent="0.15">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84"/>
      <c r="AL16" s="1085"/>
      <c r="AM16" s="1085"/>
      <c r="AN16" s="1085"/>
      <c r="AO16" s="1085"/>
      <c r="AP16" s="1085"/>
      <c r="AQ16" s="1085"/>
      <c r="AR16" s="1085"/>
      <c r="AS16" s="1085"/>
      <c r="AT16" s="1085"/>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8">
        <v>10</v>
      </c>
      <c r="BR16" s="23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15">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84"/>
      <c r="AL17" s="1085"/>
      <c r="AM17" s="1085"/>
      <c r="AN17" s="1085"/>
      <c r="AO17" s="1085"/>
      <c r="AP17" s="1085"/>
      <c r="AQ17" s="1085"/>
      <c r="AR17" s="1085"/>
      <c r="AS17" s="1085"/>
      <c r="AT17" s="1085"/>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8">
        <v>11</v>
      </c>
      <c r="BR17" s="23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15">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84"/>
      <c r="AL18" s="1085"/>
      <c r="AM18" s="1085"/>
      <c r="AN18" s="1085"/>
      <c r="AO18" s="1085"/>
      <c r="AP18" s="1085"/>
      <c r="AQ18" s="1085"/>
      <c r="AR18" s="1085"/>
      <c r="AS18" s="1085"/>
      <c r="AT18" s="1085"/>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8">
        <v>12</v>
      </c>
      <c r="BR18" s="23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15">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84"/>
      <c r="AL19" s="1085"/>
      <c r="AM19" s="1085"/>
      <c r="AN19" s="1085"/>
      <c r="AO19" s="1085"/>
      <c r="AP19" s="1085"/>
      <c r="AQ19" s="1085"/>
      <c r="AR19" s="1085"/>
      <c r="AS19" s="1085"/>
      <c r="AT19" s="1085"/>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8">
        <v>13</v>
      </c>
      <c r="BR19" s="23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15">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84"/>
      <c r="AL20" s="1085"/>
      <c r="AM20" s="1085"/>
      <c r="AN20" s="1085"/>
      <c r="AO20" s="1085"/>
      <c r="AP20" s="1085"/>
      <c r="AQ20" s="1085"/>
      <c r="AR20" s="1085"/>
      <c r="AS20" s="1085"/>
      <c r="AT20" s="1085"/>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8">
        <v>14</v>
      </c>
      <c r="BR20" s="23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84"/>
      <c r="AL21" s="1085"/>
      <c r="AM21" s="1085"/>
      <c r="AN21" s="1085"/>
      <c r="AO21" s="1085"/>
      <c r="AP21" s="1085"/>
      <c r="AQ21" s="1085"/>
      <c r="AR21" s="1085"/>
      <c r="AS21" s="1085"/>
      <c r="AT21" s="1085"/>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8">
        <v>15</v>
      </c>
      <c r="BR21" s="23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15">
      <c r="A22" s="238">
        <v>16</v>
      </c>
      <c r="B22" s="1034"/>
      <c r="C22" s="1035"/>
      <c r="D22" s="1035"/>
      <c r="E22" s="1035"/>
      <c r="F22" s="1035"/>
      <c r="G22" s="1035"/>
      <c r="H22" s="1035"/>
      <c r="I22" s="1035"/>
      <c r="J22" s="1035"/>
      <c r="K22" s="1035"/>
      <c r="L22" s="1035"/>
      <c r="M22" s="1035"/>
      <c r="N22" s="1035"/>
      <c r="O22" s="1035"/>
      <c r="P22" s="1036"/>
      <c r="Q22" s="1077"/>
      <c r="R22" s="1078"/>
      <c r="S22" s="1078"/>
      <c r="T22" s="1078"/>
      <c r="U22" s="1078"/>
      <c r="V22" s="1078"/>
      <c r="W22" s="1078"/>
      <c r="X22" s="1078"/>
      <c r="Y22" s="1078"/>
      <c r="Z22" s="1078"/>
      <c r="AA22" s="1078"/>
      <c r="AB22" s="1078"/>
      <c r="AC22" s="1078"/>
      <c r="AD22" s="1078"/>
      <c r="AE22" s="1079"/>
      <c r="AF22" s="1039"/>
      <c r="AG22" s="1040"/>
      <c r="AH22" s="1040"/>
      <c r="AI22" s="1040"/>
      <c r="AJ22" s="1041"/>
      <c r="AK22" s="1080"/>
      <c r="AL22" s="1081"/>
      <c r="AM22" s="1081"/>
      <c r="AN22" s="1081"/>
      <c r="AO22" s="1081"/>
      <c r="AP22" s="1081"/>
      <c r="AQ22" s="1081"/>
      <c r="AR22" s="1081"/>
      <c r="AS22" s="1081"/>
      <c r="AT22" s="1081"/>
      <c r="AU22" s="1082"/>
      <c r="AV22" s="1082"/>
      <c r="AW22" s="1082"/>
      <c r="AX22" s="1082"/>
      <c r="AY22" s="1083"/>
      <c r="AZ22" s="1032" t="s">
        <v>375</v>
      </c>
      <c r="BA22" s="1032"/>
      <c r="BB22" s="1032"/>
      <c r="BC22" s="1032"/>
      <c r="BD22" s="1033"/>
      <c r="BE22" s="233"/>
      <c r="BF22" s="233"/>
      <c r="BG22" s="233"/>
      <c r="BH22" s="233"/>
      <c r="BI22" s="233"/>
      <c r="BJ22" s="233"/>
      <c r="BK22" s="233"/>
      <c r="BL22" s="233"/>
      <c r="BM22" s="233"/>
      <c r="BN22" s="233"/>
      <c r="BO22" s="233"/>
      <c r="BP22" s="233"/>
      <c r="BQ22" s="238">
        <v>16</v>
      </c>
      <c r="BR22" s="23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
      <c r="A23" s="240" t="s">
        <v>376</v>
      </c>
      <c r="B23" s="939" t="s">
        <v>377</v>
      </c>
      <c r="C23" s="940"/>
      <c r="D23" s="940"/>
      <c r="E23" s="940"/>
      <c r="F23" s="940"/>
      <c r="G23" s="940"/>
      <c r="H23" s="940"/>
      <c r="I23" s="940"/>
      <c r="J23" s="940"/>
      <c r="K23" s="940"/>
      <c r="L23" s="940"/>
      <c r="M23" s="940"/>
      <c r="N23" s="940"/>
      <c r="O23" s="940"/>
      <c r="P23" s="950"/>
      <c r="Q23" s="1071">
        <v>32994</v>
      </c>
      <c r="R23" s="1065"/>
      <c r="S23" s="1065"/>
      <c r="T23" s="1065"/>
      <c r="U23" s="1065"/>
      <c r="V23" s="1065">
        <v>32007</v>
      </c>
      <c r="W23" s="1065"/>
      <c r="X23" s="1065"/>
      <c r="Y23" s="1065"/>
      <c r="Z23" s="1065"/>
      <c r="AA23" s="1065">
        <v>987</v>
      </c>
      <c r="AB23" s="1065"/>
      <c r="AC23" s="1065"/>
      <c r="AD23" s="1065"/>
      <c r="AE23" s="1072"/>
      <c r="AF23" s="1073">
        <v>823</v>
      </c>
      <c r="AG23" s="1065"/>
      <c r="AH23" s="1065"/>
      <c r="AI23" s="1065"/>
      <c r="AJ23" s="1074"/>
      <c r="AK23" s="1075"/>
      <c r="AL23" s="1076"/>
      <c r="AM23" s="1076"/>
      <c r="AN23" s="1076"/>
      <c r="AO23" s="1076"/>
      <c r="AP23" s="1065">
        <v>21175</v>
      </c>
      <c r="AQ23" s="1065"/>
      <c r="AR23" s="1065"/>
      <c r="AS23" s="1065"/>
      <c r="AT23" s="1065"/>
      <c r="AU23" s="1066"/>
      <c r="AV23" s="1066"/>
      <c r="AW23" s="1066"/>
      <c r="AX23" s="1066"/>
      <c r="AY23" s="1067"/>
      <c r="AZ23" s="1068" t="s">
        <v>122</v>
      </c>
      <c r="BA23" s="1069"/>
      <c r="BB23" s="1069"/>
      <c r="BC23" s="1069"/>
      <c r="BD23" s="1070"/>
      <c r="BE23" s="233"/>
      <c r="BF23" s="233"/>
      <c r="BG23" s="233"/>
      <c r="BH23" s="233"/>
      <c r="BI23" s="233"/>
      <c r="BJ23" s="233"/>
      <c r="BK23" s="233"/>
      <c r="BL23" s="233"/>
      <c r="BM23" s="233"/>
      <c r="BN23" s="233"/>
      <c r="BO23" s="233"/>
      <c r="BP23" s="233"/>
      <c r="BQ23" s="238">
        <v>17</v>
      </c>
      <c r="BR23" s="23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15">
      <c r="A24" s="1064" t="s">
        <v>378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8">
        <v>18</v>
      </c>
      <c r="BR24" s="23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
      <c r="A25" s="1063" t="s">
        <v>379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1"/>
      <c r="BP25" s="241"/>
      <c r="BQ25" s="238">
        <v>19</v>
      </c>
      <c r="BR25" s="23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15">
      <c r="A26" s="999" t="s">
        <v>357</v>
      </c>
      <c r="B26" s="1000"/>
      <c r="C26" s="1000"/>
      <c r="D26" s="1000"/>
      <c r="E26" s="1000"/>
      <c r="F26" s="1000"/>
      <c r="G26" s="1000"/>
      <c r="H26" s="1000"/>
      <c r="I26" s="1000"/>
      <c r="J26" s="1000"/>
      <c r="K26" s="1000"/>
      <c r="L26" s="1000"/>
      <c r="M26" s="1000"/>
      <c r="N26" s="1000"/>
      <c r="O26" s="1000"/>
      <c r="P26" s="1001"/>
      <c r="Q26" s="1005" t="s">
        <v>380</v>
      </c>
      <c r="R26" s="1006"/>
      <c r="S26" s="1006"/>
      <c r="T26" s="1006"/>
      <c r="U26" s="1007"/>
      <c r="V26" s="1005" t="s">
        <v>381</v>
      </c>
      <c r="W26" s="1006"/>
      <c r="X26" s="1006"/>
      <c r="Y26" s="1006"/>
      <c r="Z26" s="1007"/>
      <c r="AA26" s="1005" t="s">
        <v>382</v>
      </c>
      <c r="AB26" s="1006"/>
      <c r="AC26" s="1006"/>
      <c r="AD26" s="1006"/>
      <c r="AE26" s="1006"/>
      <c r="AF26" s="1059" t="s">
        <v>383</v>
      </c>
      <c r="AG26" s="1012"/>
      <c r="AH26" s="1012"/>
      <c r="AI26" s="1012"/>
      <c r="AJ26" s="1060"/>
      <c r="AK26" s="1006" t="s">
        <v>384</v>
      </c>
      <c r="AL26" s="1006"/>
      <c r="AM26" s="1006"/>
      <c r="AN26" s="1006"/>
      <c r="AO26" s="1007"/>
      <c r="AP26" s="1005" t="s">
        <v>385</v>
      </c>
      <c r="AQ26" s="1006"/>
      <c r="AR26" s="1006"/>
      <c r="AS26" s="1006"/>
      <c r="AT26" s="1007"/>
      <c r="AU26" s="1005" t="s">
        <v>386</v>
      </c>
      <c r="AV26" s="1006"/>
      <c r="AW26" s="1006"/>
      <c r="AX26" s="1006"/>
      <c r="AY26" s="1007"/>
      <c r="AZ26" s="1005" t="s">
        <v>387</v>
      </c>
      <c r="BA26" s="1006"/>
      <c r="BB26" s="1006"/>
      <c r="BC26" s="1006"/>
      <c r="BD26" s="1007"/>
      <c r="BE26" s="1005" t="s">
        <v>364</v>
      </c>
      <c r="BF26" s="1006"/>
      <c r="BG26" s="1006"/>
      <c r="BH26" s="1006"/>
      <c r="BI26" s="1019"/>
      <c r="BJ26" s="232"/>
      <c r="BK26" s="232"/>
      <c r="BL26" s="232"/>
      <c r="BM26" s="232"/>
      <c r="BN26" s="232"/>
      <c r="BO26" s="241"/>
      <c r="BP26" s="241"/>
      <c r="BQ26" s="238">
        <v>20</v>
      </c>
      <c r="BR26" s="23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1"/>
      <c r="AG27" s="1015"/>
      <c r="AH27" s="1015"/>
      <c r="AI27" s="1015"/>
      <c r="AJ27" s="1062"/>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15">
      <c r="A28" s="242">
        <v>1</v>
      </c>
      <c r="B28" s="1051" t="s">
        <v>388</v>
      </c>
      <c r="C28" s="1052"/>
      <c r="D28" s="1052"/>
      <c r="E28" s="1052"/>
      <c r="F28" s="1052"/>
      <c r="G28" s="1052"/>
      <c r="H28" s="1052"/>
      <c r="I28" s="1052"/>
      <c r="J28" s="1052"/>
      <c r="K28" s="1052"/>
      <c r="L28" s="1052"/>
      <c r="M28" s="1052"/>
      <c r="N28" s="1052"/>
      <c r="O28" s="1052"/>
      <c r="P28" s="1053"/>
      <c r="Q28" s="1054">
        <v>6674</v>
      </c>
      <c r="R28" s="1055"/>
      <c r="S28" s="1055"/>
      <c r="T28" s="1055"/>
      <c r="U28" s="1055"/>
      <c r="V28" s="1055">
        <v>6656</v>
      </c>
      <c r="W28" s="1055"/>
      <c r="X28" s="1055"/>
      <c r="Y28" s="1055"/>
      <c r="Z28" s="1055"/>
      <c r="AA28" s="1055">
        <v>18</v>
      </c>
      <c r="AB28" s="1055"/>
      <c r="AC28" s="1055"/>
      <c r="AD28" s="1055"/>
      <c r="AE28" s="1056"/>
      <c r="AF28" s="1057">
        <v>18</v>
      </c>
      <c r="AG28" s="1055"/>
      <c r="AH28" s="1055"/>
      <c r="AI28" s="1055"/>
      <c r="AJ28" s="1058"/>
      <c r="AK28" s="1046">
        <v>442</v>
      </c>
      <c r="AL28" s="1047"/>
      <c r="AM28" s="1047"/>
      <c r="AN28" s="1047"/>
      <c r="AO28" s="1047"/>
      <c r="AP28" s="1047">
        <v>0</v>
      </c>
      <c r="AQ28" s="1047"/>
      <c r="AR28" s="1047"/>
      <c r="AS28" s="1047"/>
      <c r="AT28" s="1047"/>
      <c r="AU28" s="1047">
        <v>0</v>
      </c>
      <c r="AV28" s="1047"/>
      <c r="AW28" s="1047"/>
      <c r="AX28" s="1047"/>
      <c r="AY28" s="1047"/>
      <c r="AZ28" s="1048"/>
      <c r="BA28" s="1048"/>
      <c r="BB28" s="1048"/>
      <c r="BC28" s="1048"/>
      <c r="BD28" s="1048"/>
      <c r="BE28" s="1049"/>
      <c r="BF28" s="1049"/>
      <c r="BG28" s="1049"/>
      <c r="BH28" s="1049"/>
      <c r="BI28" s="1050"/>
      <c r="BJ28" s="232"/>
      <c r="BK28" s="232"/>
      <c r="BL28" s="232"/>
      <c r="BM28" s="232"/>
      <c r="BN28" s="232"/>
      <c r="BO28" s="241"/>
      <c r="BP28" s="241"/>
      <c r="BQ28" s="238">
        <v>22</v>
      </c>
      <c r="BR28" s="23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15">
      <c r="A29" s="242">
        <v>2</v>
      </c>
      <c r="B29" s="1034" t="s">
        <v>389</v>
      </c>
      <c r="C29" s="1035"/>
      <c r="D29" s="1035"/>
      <c r="E29" s="1035"/>
      <c r="F29" s="1035"/>
      <c r="G29" s="1035"/>
      <c r="H29" s="1035"/>
      <c r="I29" s="1035"/>
      <c r="J29" s="1035"/>
      <c r="K29" s="1035"/>
      <c r="L29" s="1035"/>
      <c r="M29" s="1035"/>
      <c r="N29" s="1035"/>
      <c r="O29" s="1035"/>
      <c r="P29" s="1036"/>
      <c r="Q29" s="1042">
        <v>574</v>
      </c>
      <c r="R29" s="1043"/>
      <c r="S29" s="1043"/>
      <c r="T29" s="1043"/>
      <c r="U29" s="1043"/>
      <c r="V29" s="1043">
        <v>570</v>
      </c>
      <c r="W29" s="1043"/>
      <c r="X29" s="1043"/>
      <c r="Y29" s="1043"/>
      <c r="Z29" s="1043"/>
      <c r="AA29" s="1043">
        <v>4</v>
      </c>
      <c r="AB29" s="1043"/>
      <c r="AC29" s="1043"/>
      <c r="AD29" s="1043"/>
      <c r="AE29" s="1044"/>
      <c r="AF29" s="1039">
        <v>4</v>
      </c>
      <c r="AG29" s="1040"/>
      <c r="AH29" s="1040"/>
      <c r="AI29" s="1040"/>
      <c r="AJ29" s="1041"/>
      <c r="AK29" s="982">
        <v>185</v>
      </c>
      <c r="AL29" s="973"/>
      <c r="AM29" s="973"/>
      <c r="AN29" s="973"/>
      <c r="AO29" s="973"/>
      <c r="AP29" s="973">
        <v>0</v>
      </c>
      <c r="AQ29" s="973"/>
      <c r="AR29" s="973"/>
      <c r="AS29" s="973"/>
      <c r="AT29" s="973"/>
      <c r="AU29" s="973">
        <v>0</v>
      </c>
      <c r="AV29" s="973"/>
      <c r="AW29" s="973"/>
      <c r="AX29" s="973"/>
      <c r="AY29" s="973"/>
      <c r="AZ29" s="1045"/>
      <c r="BA29" s="1045"/>
      <c r="BB29" s="1045"/>
      <c r="BC29" s="1045"/>
      <c r="BD29" s="1045"/>
      <c r="BE29" s="974"/>
      <c r="BF29" s="974"/>
      <c r="BG29" s="974"/>
      <c r="BH29" s="974"/>
      <c r="BI29" s="975"/>
      <c r="BJ29" s="232"/>
      <c r="BK29" s="232"/>
      <c r="BL29" s="232"/>
      <c r="BM29" s="232"/>
      <c r="BN29" s="232"/>
      <c r="BO29" s="241"/>
      <c r="BP29" s="241"/>
      <c r="BQ29" s="238">
        <v>23</v>
      </c>
      <c r="BR29" s="23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15">
      <c r="A30" s="242">
        <v>3</v>
      </c>
      <c r="B30" s="1034" t="s">
        <v>390</v>
      </c>
      <c r="C30" s="1035"/>
      <c r="D30" s="1035"/>
      <c r="E30" s="1035"/>
      <c r="F30" s="1035"/>
      <c r="G30" s="1035"/>
      <c r="H30" s="1035"/>
      <c r="I30" s="1035"/>
      <c r="J30" s="1035"/>
      <c r="K30" s="1035"/>
      <c r="L30" s="1035"/>
      <c r="M30" s="1035"/>
      <c r="N30" s="1035"/>
      <c r="O30" s="1035"/>
      <c r="P30" s="1036"/>
      <c r="Q30" s="1042">
        <v>977</v>
      </c>
      <c r="R30" s="1043"/>
      <c r="S30" s="1043"/>
      <c r="T30" s="1043"/>
      <c r="U30" s="1043"/>
      <c r="V30" s="1043">
        <v>779</v>
      </c>
      <c r="W30" s="1043"/>
      <c r="X30" s="1043"/>
      <c r="Y30" s="1043"/>
      <c r="Z30" s="1043"/>
      <c r="AA30" s="1043">
        <v>198</v>
      </c>
      <c r="AB30" s="1043"/>
      <c r="AC30" s="1043"/>
      <c r="AD30" s="1043"/>
      <c r="AE30" s="1044"/>
      <c r="AF30" s="1039">
        <v>1166</v>
      </c>
      <c r="AG30" s="1040"/>
      <c r="AH30" s="1040"/>
      <c r="AI30" s="1040"/>
      <c r="AJ30" s="1041"/>
      <c r="AK30" s="982">
        <v>218</v>
      </c>
      <c r="AL30" s="973"/>
      <c r="AM30" s="973"/>
      <c r="AN30" s="973"/>
      <c r="AO30" s="973"/>
      <c r="AP30" s="973">
        <v>2919</v>
      </c>
      <c r="AQ30" s="973"/>
      <c r="AR30" s="973"/>
      <c r="AS30" s="973"/>
      <c r="AT30" s="973"/>
      <c r="AU30" s="973">
        <v>1062</v>
      </c>
      <c r="AV30" s="973"/>
      <c r="AW30" s="973"/>
      <c r="AX30" s="973"/>
      <c r="AY30" s="973"/>
      <c r="AZ30" s="1045"/>
      <c r="BA30" s="1045"/>
      <c r="BB30" s="1045"/>
      <c r="BC30" s="1045"/>
      <c r="BD30" s="1045"/>
      <c r="BE30" s="974" t="s">
        <v>391</v>
      </c>
      <c r="BF30" s="974"/>
      <c r="BG30" s="974"/>
      <c r="BH30" s="974"/>
      <c r="BI30" s="975"/>
      <c r="BJ30" s="232"/>
      <c r="BK30" s="232"/>
      <c r="BL30" s="232"/>
      <c r="BM30" s="232"/>
      <c r="BN30" s="232"/>
      <c r="BO30" s="241"/>
      <c r="BP30" s="241"/>
      <c r="BQ30" s="238">
        <v>24</v>
      </c>
      <c r="BR30" s="23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15">
      <c r="A31" s="242">
        <v>4</v>
      </c>
      <c r="B31" s="1034" t="s">
        <v>392</v>
      </c>
      <c r="C31" s="1035"/>
      <c r="D31" s="1035"/>
      <c r="E31" s="1035"/>
      <c r="F31" s="1035"/>
      <c r="G31" s="1035"/>
      <c r="H31" s="1035"/>
      <c r="I31" s="1035"/>
      <c r="J31" s="1035"/>
      <c r="K31" s="1035"/>
      <c r="L31" s="1035"/>
      <c r="M31" s="1035"/>
      <c r="N31" s="1035"/>
      <c r="O31" s="1035"/>
      <c r="P31" s="1036"/>
      <c r="Q31" s="1042">
        <v>1179</v>
      </c>
      <c r="R31" s="1043"/>
      <c r="S31" s="1043"/>
      <c r="T31" s="1043"/>
      <c r="U31" s="1043"/>
      <c r="V31" s="1043">
        <v>1045</v>
      </c>
      <c r="W31" s="1043"/>
      <c r="X31" s="1043"/>
      <c r="Y31" s="1043"/>
      <c r="Z31" s="1043"/>
      <c r="AA31" s="1043">
        <v>134</v>
      </c>
      <c r="AB31" s="1043"/>
      <c r="AC31" s="1043"/>
      <c r="AD31" s="1043"/>
      <c r="AE31" s="1044"/>
      <c r="AF31" s="1039">
        <v>487</v>
      </c>
      <c r="AG31" s="1040"/>
      <c r="AH31" s="1040"/>
      <c r="AI31" s="1040"/>
      <c r="AJ31" s="1041"/>
      <c r="AK31" s="982">
        <v>650</v>
      </c>
      <c r="AL31" s="973"/>
      <c r="AM31" s="973"/>
      <c r="AN31" s="973"/>
      <c r="AO31" s="973"/>
      <c r="AP31" s="973">
        <v>3476</v>
      </c>
      <c r="AQ31" s="973"/>
      <c r="AR31" s="973"/>
      <c r="AS31" s="973"/>
      <c r="AT31" s="973"/>
      <c r="AU31" s="973">
        <v>3177</v>
      </c>
      <c r="AV31" s="973"/>
      <c r="AW31" s="973"/>
      <c r="AX31" s="973"/>
      <c r="AY31" s="973"/>
      <c r="AZ31" s="1045"/>
      <c r="BA31" s="1045"/>
      <c r="BB31" s="1045"/>
      <c r="BC31" s="1045"/>
      <c r="BD31" s="1045"/>
      <c r="BE31" s="974" t="s">
        <v>391</v>
      </c>
      <c r="BF31" s="974"/>
      <c r="BG31" s="974"/>
      <c r="BH31" s="974"/>
      <c r="BI31" s="975"/>
      <c r="BJ31" s="232"/>
      <c r="BK31" s="232"/>
      <c r="BL31" s="232"/>
      <c r="BM31" s="232"/>
      <c r="BN31" s="232"/>
      <c r="BO31" s="241"/>
      <c r="BP31" s="241"/>
      <c r="BQ31" s="238">
        <v>25</v>
      </c>
      <c r="BR31" s="23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15">
      <c r="A32" s="242">
        <v>5</v>
      </c>
      <c r="B32" s="1034" t="s">
        <v>393</v>
      </c>
      <c r="C32" s="1035"/>
      <c r="D32" s="1035"/>
      <c r="E32" s="1035"/>
      <c r="F32" s="1035"/>
      <c r="G32" s="1035"/>
      <c r="H32" s="1035"/>
      <c r="I32" s="1035"/>
      <c r="J32" s="1035"/>
      <c r="K32" s="1035"/>
      <c r="L32" s="1035"/>
      <c r="M32" s="1035"/>
      <c r="N32" s="1035"/>
      <c r="O32" s="1035"/>
      <c r="P32" s="1036"/>
      <c r="Q32" s="1042">
        <v>46</v>
      </c>
      <c r="R32" s="1043"/>
      <c r="S32" s="1043"/>
      <c r="T32" s="1043"/>
      <c r="U32" s="1043"/>
      <c r="V32" s="1043">
        <v>40</v>
      </c>
      <c r="W32" s="1043"/>
      <c r="X32" s="1043"/>
      <c r="Y32" s="1043"/>
      <c r="Z32" s="1043"/>
      <c r="AA32" s="1043">
        <v>6</v>
      </c>
      <c r="AB32" s="1043"/>
      <c r="AC32" s="1043"/>
      <c r="AD32" s="1043"/>
      <c r="AE32" s="1044"/>
      <c r="AF32" s="1039">
        <v>6</v>
      </c>
      <c r="AG32" s="1040"/>
      <c r="AH32" s="1040"/>
      <c r="AI32" s="1040"/>
      <c r="AJ32" s="1041"/>
      <c r="AK32" s="982">
        <v>14</v>
      </c>
      <c r="AL32" s="973"/>
      <c r="AM32" s="973"/>
      <c r="AN32" s="973"/>
      <c r="AO32" s="973"/>
      <c r="AP32" s="973">
        <v>0</v>
      </c>
      <c r="AQ32" s="973"/>
      <c r="AR32" s="973"/>
      <c r="AS32" s="973"/>
      <c r="AT32" s="973"/>
      <c r="AU32" s="973">
        <v>0</v>
      </c>
      <c r="AV32" s="973"/>
      <c r="AW32" s="973"/>
      <c r="AX32" s="973"/>
      <c r="AY32" s="973"/>
      <c r="AZ32" s="1045"/>
      <c r="BA32" s="1045"/>
      <c r="BB32" s="1045"/>
      <c r="BC32" s="1045"/>
      <c r="BD32" s="1045"/>
      <c r="BE32" s="974" t="s">
        <v>394</v>
      </c>
      <c r="BF32" s="974"/>
      <c r="BG32" s="974"/>
      <c r="BH32" s="974"/>
      <c r="BI32" s="975"/>
      <c r="BJ32" s="232"/>
      <c r="BK32" s="232"/>
      <c r="BL32" s="232"/>
      <c r="BM32" s="232"/>
      <c r="BN32" s="232"/>
      <c r="BO32" s="241"/>
      <c r="BP32" s="241"/>
      <c r="BQ32" s="238">
        <v>26</v>
      </c>
      <c r="BR32" s="23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15">
      <c r="A33" s="242">
        <v>6</v>
      </c>
      <c r="B33" s="1034" t="s">
        <v>395</v>
      </c>
      <c r="C33" s="1035"/>
      <c r="D33" s="1035"/>
      <c r="E33" s="1035"/>
      <c r="F33" s="1035"/>
      <c r="G33" s="1035"/>
      <c r="H33" s="1035"/>
      <c r="I33" s="1035"/>
      <c r="J33" s="1035"/>
      <c r="K33" s="1035"/>
      <c r="L33" s="1035"/>
      <c r="M33" s="1035"/>
      <c r="N33" s="1035"/>
      <c r="O33" s="1035"/>
      <c r="P33" s="1036"/>
      <c r="Q33" s="1042">
        <v>11</v>
      </c>
      <c r="R33" s="1043"/>
      <c r="S33" s="1043"/>
      <c r="T33" s="1043"/>
      <c r="U33" s="1043"/>
      <c r="V33" s="1043">
        <v>10</v>
      </c>
      <c r="W33" s="1043"/>
      <c r="X33" s="1043"/>
      <c r="Y33" s="1043"/>
      <c r="Z33" s="1043"/>
      <c r="AA33" s="1043">
        <v>1</v>
      </c>
      <c r="AB33" s="1043"/>
      <c r="AC33" s="1043"/>
      <c r="AD33" s="1043"/>
      <c r="AE33" s="1044"/>
      <c r="AF33" s="1039">
        <v>1</v>
      </c>
      <c r="AG33" s="1040"/>
      <c r="AH33" s="1040"/>
      <c r="AI33" s="1040"/>
      <c r="AJ33" s="1041"/>
      <c r="AK33" s="982">
        <v>1</v>
      </c>
      <c r="AL33" s="973"/>
      <c r="AM33" s="973"/>
      <c r="AN33" s="973"/>
      <c r="AO33" s="973"/>
      <c r="AP33" s="973">
        <v>0</v>
      </c>
      <c r="AQ33" s="973"/>
      <c r="AR33" s="973"/>
      <c r="AS33" s="973"/>
      <c r="AT33" s="973"/>
      <c r="AU33" s="973">
        <v>0</v>
      </c>
      <c r="AV33" s="973"/>
      <c r="AW33" s="973"/>
      <c r="AX33" s="973"/>
      <c r="AY33" s="973"/>
      <c r="AZ33" s="1045"/>
      <c r="BA33" s="1045"/>
      <c r="BB33" s="1045"/>
      <c r="BC33" s="1045"/>
      <c r="BD33" s="1045"/>
      <c r="BE33" s="974" t="s">
        <v>394</v>
      </c>
      <c r="BF33" s="974"/>
      <c r="BG33" s="974"/>
      <c r="BH33" s="974"/>
      <c r="BI33" s="975"/>
      <c r="BJ33" s="232"/>
      <c r="BK33" s="232"/>
      <c r="BL33" s="232"/>
      <c r="BM33" s="232"/>
      <c r="BN33" s="232"/>
      <c r="BO33" s="241"/>
      <c r="BP33" s="241"/>
      <c r="BQ33" s="238">
        <v>27</v>
      </c>
      <c r="BR33" s="23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15">
      <c r="A34" s="242">
        <v>7</v>
      </c>
      <c r="B34" s="1034" t="s">
        <v>396</v>
      </c>
      <c r="C34" s="1035"/>
      <c r="D34" s="1035"/>
      <c r="E34" s="1035"/>
      <c r="F34" s="1035"/>
      <c r="G34" s="1035"/>
      <c r="H34" s="1035"/>
      <c r="I34" s="1035"/>
      <c r="J34" s="1035"/>
      <c r="K34" s="1035"/>
      <c r="L34" s="1035"/>
      <c r="M34" s="1035"/>
      <c r="N34" s="1035"/>
      <c r="O34" s="1035"/>
      <c r="P34" s="1036"/>
      <c r="Q34" s="1042">
        <v>545</v>
      </c>
      <c r="R34" s="1043"/>
      <c r="S34" s="1043"/>
      <c r="T34" s="1043"/>
      <c r="U34" s="1043"/>
      <c r="V34" s="1043">
        <v>245</v>
      </c>
      <c r="W34" s="1043"/>
      <c r="X34" s="1043"/>
      <c r="Y34" s="1043"/>
      <c r="Z34" s="1043"/>
      <c r="AA34" s="1043">
        <v>300</v>
      </c>
      <c r="AB34" s="1043"/>
      <c r="AC34" s="1043"/>
      <c r="AD34" s="1043"/>
      <c r="AE34" s="1044"/>
      <c r="AF34" s="1039">
        <v>613</v>
      </c>
      <c r="AG34" s="1040"/>
      <c r="AH34" s="1040"/>
      <c r="AI34" s="1040"/>
      <c r="AJ34" s="1041"/>
      <c r="AK34" s="982">
        <v>545</v>
      </c>
      <c r="AL34" s="973"/>
      <c r="AM34" s="973"/>
      <c r="AN34" s="973"/>
      <c r="AO34" s="973"/>
      <c r="AP34" s="973">
        <v>140</v>
      </c>
      <c r="AQ34" s="973"/>
      <c r="AR34" s="973"/>
      <c r="AS34" s="973"/>
      <c r="AT34" s="973"/>
      <c r="AU34" s="973">
        <v>0</v>
      </c>
      <c r="AV34" s="973"/>
      <c r="AW34" s="973"/>
      <c r="AX34" s="973"/>
      <c r="AY34" s="973"/>
      <c r="AZ34" s="1045"/>
      <c r="BA34" s="1045"/>
      <c r="BB34" s="1045"/>
      <c r="BC34" s="1045"/>
      <c r="BD34" s="1045"/>
      <c r="BE34" s="974" t="s">
        <v>394</v>
      </c>
      <c r="BF34" s="974"/>
      <c r="BG34" s="974"/>
      <c r="BH34" s="974"/>
      <c r="BI34" s="975"/>
      <c r="BJ34" s="232"/>
      <c r="BK34" s="232"/>
      <c r="BL34" s="232"/>
      <c r="BM34" s="232"/>
      <c r="BN34" s="232"/>
      <c r="BO34" s="241"/>
      <c r="BP34" s="241"/>
      <c r="BQ34" s="238">
        <v>28</v>
      </c>
      <c r="BR34" s="23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15">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2"/>
      <c r="AL35" s="973"/>
      <c r="AM35" s="973"/>
      <c r="AN35" s="973"/>
      <c r="AO35" s="973"/>
      <c r="AP35" s="973"/>
      <c r="AQ35" s="973"/>
      <c r="AR35" s="973"/>
      <c r="AS35" s="973"/>
      <c r="AT35" s="973"/>
      <c r="AU35" s="973"/>
      <c r="AV35" s="973"/>
      <c r="AW35" s="973"/>
      <c r="AX35" s="973"/>
      <c r="AY35" s="973"/>
      <c r="AZ35" s="1045"/>
      <c r="BA35" s="1045"/>
      <c r="BB35" s="1045"/>
      <c r="BC35" s="1045"/>
      <c r="BD35" s="1045"/>
      <c r="BE35" s="974"/>
      <c r="BF35" s="974"/>
      <c r="BG35" s="974"/>
      <c r="BH35" s="974"/>
      <c r="BI35" s="975"/>
      <c r="BJ35" s="232"/>
      <c r="BK35" s="232"/>
      <c r="BL35" s="232"/>
      <c r="BM35" s="232"/>
      <c r="BN35" s="232"/>
      <c r="BO35" s="241"/>
      <c r="BP35" s="241"/>
      <c r="BQ35" s="238">
        <v>29</v>
      </c>
      <c r="BR35" s="23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15">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2"/>
      <c r="AL36" s="973"/>
      <c r="AM36" s="973"/>
      <c r="AN36" s="973"/>
      <c r="AO36" s="973"/>
      <c r="AP36" s="973"/>
      <c r="AQ36" s="973"/>
      <c r="AR36" s="973"/>
      <c r="AS36" s="973"/>
      <c r="AT36" s="973"/>
      <c r="AU36" s="973"/>
      <c r="AV36" s="973"/>
      <c r="AW36" s="973"/>
      <c r="AX36" s="973"/>
      <c r="AY36" s="973"/>
      <c r="AZ36" s="1045"/>
      <c r="BA36" s="1045"/>
      <c r="BB36" s="1045"/>
      <c r="BC36" s="1045"/>
      <c r="BD36" s="1045"/>
      <c r="BE36" s="974"/>
      <c r="BF36" s="974"/>
      <c r="BG36" s="974"/>
      <c r="BH36" s="974"/>
      <c r="BI36" s="975"/>
      <c r="BJ36" s="232"/>
      <c r="BK36" s="232"/>
      <c r="BL36" s="232"/>
      <c r="BM36" s="232"/>
      <c r="BN36" s="232"/>
      <c r="BO36" s="241"/>
      <c r="BP36" s="241"/>
      <c r="BQ36" s="238">
        <v>30</v>
      </c>
      <c r="BR36" s="23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15">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2"/>
      <c r="AL37" s="973"/>
      <c r="AM37" s="973"/>
      <c r="AN37" s="973"/>
      <c r="AO37" s="973"/>
      <c r="AP37" s="973"/>
      <c r="AQ37" s="973"/>
      <c r="AR37" s="973"/>
      <c r="AS37" s="973"/>
      <c r="AT37" s="973"/>
      <c r="AU37" s="973"/>
      <c r="AV37" s="973"/>
      <c r="AW37" s="973"/>
      <c r="AX37" s="973"/>
      <c r="AY37" s="973"/>
      <c r="AZ37" s="1045"/>
      <c r="BA37" s="1045"/>
      <c r="BB37" s="1045"/>
      <c r="BC37" s="1045"/>
      <c r="BD37" s="1045"/>
      <c r="BE37" s="974"/>
      <c r="BF37" s="974"/>
      <c r="BG37" s="974"/>
      <c r="BH37" s="974"/>
      <c r="BI37" s="975"/>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15">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2"/>
      <c r="AL38" s="973"/>
      <c r="AM38" s="973"/>
      <c r="AN38" s="973"/>
      <c r="AO38" s="973"/>
      <c r="AP38" s="973"/>
      <c r="AQ38" s="973"/>
      <c r="AR38" s="973"/>
      <c r="AS38" s="973"/>
      <c r="AT38" s="973"/>
      <c r="AU38" s="973"/>
      <c r="AV38" s="973"/>
      <c r="AW38" s="973"/>
      <c r="AX38" s="973"/>
      <c r="AY38" s="973"/>
      <c r="AZ38" s="1045"/>
      <c r="BA38" s="1045"/>
      <c r="BB38" s="1045"/>
      <c r="BC38" s="1045"/>
      <c r="BD38" s="1045"/>
      <c r="BE38" s="974"/>
      <c r="BF38" s="974"/>
      <c r="BG38" s="974"/>
      <c r="BH38" s="974"/>
      <c r="BI38" s="975"/>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15">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2"/>
      <c r="AL39" s="973"/>
      <c r="AM39" s="973"/>
      <c r="AN39" s="973"/>
      <c r="AO39" s="973"/>
      <c r="AP39" s="973"/>
      <c r="AQ39" s="973"/>
      <c r="AR39" s="973"/>
      <c r="AS39" s="973"/>
      <c r="AT39" s="973"/>
      <c r="AU39" s="973"/>
      <c r="AV39" s="973"/>
      <c r="AW39" s="973"/>
      <c r="AX39" s="973"/>
      <c r="AY39" s="973"/>
      <c r="AZ39" s="1045"/>
      <c r="BA39" s="1045"/>
      <c r="BB39" s="1045"/>
      <c r="BC39" s="1045"/>
      <c r="BD39" s="1045"/>
      <c r="BE39" s="974"/>
      <c r="BF39" s="974"/>
      <c r="BG39" s="974"/>
      <c r="BH39" s="974"/>
      <c r="BI39" s="975"/>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15">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2"/>
      <c r="AL40" s="973"/>
      <c r="AM40" s="973"/>
      <c r="AN40" s="973"/>
      <c r="AO40" s="973"/>
      <c r="AP40" s="973"/>
      <c r="AQ40" s="973"/>
      <c r="AR40" s="973"/>
      <c r="AS40" s="973"/>
      <c r="AT40" s="973"/>
      <c r="AU40" s="973"/>
      <c r="AV40" s="973"/>
      <c r="AW40" s="973"/>
      <c r="AX40" s="973"/>
      <c r="AY40" s="973"/>
      <c r="AZ40" s="1045"/>
      <c r="BA40" s="1045"/>
      <c r="BB40" s="1045"/>
      <c r="BC40" s="1045"/>
      <c r="BD40" s="1045"/>
      <c r="BE40" s="974"/>
      <c r="BF40" s="974"/>
      <c r="BG40" s="974"/>
      <c r="BH40" s="974"/>
      <c r="BI40" s="975"/>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15">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2"/>
      <c r="AL41" s="973"/>
      <c r="AM41" s="973"/>
      <c r="AN41" s="973"/>
      <c r="AO41" s="973"/>
      <c r="AP41" s="973"/>
      <c r="AQ41" s="973"/>
      <c r="AR41" s="973"/>
      <c r="AS41" s="973"/>
      <c r="AT41" s="973"/>
      <c r="AU41" s="973"/>
      <c r="AV41" s="973"/>
      <c r="AW41" s="973"/>
      <c r="AX41" s="973"/>
      <c r="AY41" s="973"/>
      <c r="AZ41" s="1045"/>
      <c r="BA41" s="1045"/>
      <c r="BB41" s="1045"/>
      <c r="BC41" s="1045"/>
      <c r="BD41" s="1045"/>
      <c r="BE41" s="974"/>
      <c r="BF41" s="974"/>
      <c r="BG41" s="974"/>
      <c r="BH41" s="974"/>
      <c r="BI41" s="975"/>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15">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2"/>
      <c r="AL42" s="973"/>
      <c r="AM42" s="973"/>
      <c r="AN42" s="973"/>
      <c r="AO42" s="973"/>
      <c r="AP42" s="973"/>
      <c r="AQ42" s="973"/>
      <c r="AR42" s="973"/>
      <c r="AS42" s="973"/>
      <c r="AT42" s="973"/>
      <c r="AU42" s="973"/>
      <c r="AV42" s="973"/>
      <c r="AW42" s="973"/>
      <c r="AX42" s="973"/>
      <c r="AY42" s="973"/>
      <c r="AZ42" s="1045"/>
      <c r="BA42" s="1045"/>
      <c r="BB42" s="1045"/>
      <c r="BC42" s="1045"/>
      <c r="BD42" s="1045"/>
      <c r="BE42" s="974"/>
      <c r="BF42" s="974"/>
      <c r="BG42" s="974"/>
      <c r="BH42" s="974"/>
      <c r="BI42" s="975"/>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15">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2"/>
      <c r="AL43" s="973"/>
      <c r="AM43" s="973"/>
      <c r="AN43" s="973"/>
      <c r="AO43" s="973"/>
      <c r="AP43" s="973"/>
      <c r="AQ43" s="973"/>
      <c r="AR43" s="973"/>
      <c r="AS43" s="973"/>
      <c r="AT43" s="973"/>
      <c r="AU43" s="973"/>
      <c r="AV43" s="973"/>
      <c r="AW43" s="973"/>
      <c r="AX43" s="973"/>
      <c r="AY43" s="973"/>
      <c r="AZ43" s="1045"/>
      <c r="BA43" s="1045"/>
      <c r="BB43" s="1045"/>
      <c r="BC43" s="1045"/>
      <c r="BD43" s="1045"/>
      <c r="BE43" s="974"/>
      <c r="BF43" s="974"/>
      <c r="BG43" s="974"/>
      <c r="BH43" s="974"/>
      <c r="BI43" s="975"/>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15">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2"/>
      <c r="AL44" s="973"/>
      <c r="AM44" s="973"/>
      <c r="AN44" s="973"/>
      <c r="AO44" s="973"/>
      <c r="AP44" s="973"/>
      <c r="AQ44" s="973"/>
      <c r="AR44" s="973"/>
      <c r="AS44" s="973"/>
      <c r="AT44" s="973"/>
      <c r="AU44" s="973"/>
      <c r="AV44" s="973"/>
      <c r="AW44" s="973"/>
      <c r="AX44" s="973"/>
      <c r="AY44" s="973"/>
      <c r="AZ44" s="1045"/>
      <c r="BA44" s="1045"/>
      <c r="BB44" s="1045"/>
      <c r="BC44" s="1045"/>
      <c r="BD44" s="1045"/>
      <c r="BE44" s="974"/>
      <c r="BF44" s="974"/>
      <c r="BG44" s="974"/>
      <c r="BH44" s="974"/>
      <c r="BI44" s="975"/>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15">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2"/>
      <c r="AL45" s="973"/>
      <c r="AM45" s="973"/>
      <c r="AN45" s="973"/>
      <c r="AO45" s="973"/>
      <c r="AP45" s="973"/>
      <c r="AQ45" s="973"/>
      <c r="AR45" s="973"/>
      <c r="AS45" s="973"/>
      <c r="AT45" s="973"/>
      <c r="AU45" s="973"/>
      <c r="AV45" s="973"/>
      <c r="AW45" s="973"/>
      <c r="AX45" s="973"/>
      <c r="AY45" s="973"/>
      <c r="AZ45" s="1045"/>
      <c r="BA45" s="1045"/>
      <c r="BB45" s="1045"/>
      <c r="BC45" s="1045"/>
      <c r="BD45" s="1045"/>
      <c r="BE45" s="974"/>
      <c r="BF45" s="974"/>
      <c r="BG45" s="974"/>
      <c r="BH45" s="974"/>
      <c r="BI45" s="975"/>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15">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2"/>
      <c r="AL46" s="973"/>
      <c r="AM46" s="973"/>
      <c r="AN46" s="973"/>
      <c r="AO46" s="973"/>
      <c r="AP46" s="973"/>
      <c r="AQ46" s="973"/>
      <c r="AR46" s="973"/>
      <c r="AS46" s="973"/>
      <c r="AT46" s="973"/>
      <c r="AU46" s="973"/>
      <c r="AV46" s="973"/>
      <c r="AW46" s="973"/>
      <c r="AX46" s="973"/>
      <c r="AY46" s="973"/>
      <c r="AZ46" s="1045"/>
      <c r="BA46" s="1045"/>
      <c r="BB46" s="1045"/>
      <c r="BC46" s="1045"/>
      <c r="BD46" s="1045"/>
      <c r="BE46" s="974"/>
      <c r="BF46" s="974"/>
      <c r="BG46" s="974"/>
      <c r="BH46" s="974"/>
      <c r="BI46" s="975"/>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15">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2"/>
      <c r="AL47" s="973"/>
      <c r="AM47" s="973"/>
      <c r="AN47" s="973"/>
      <c r="AO47" s="973"/>
      <c r="AP47" s="973"/>
      <c r="AQ47" s="973"/>
      <c r="AR47" s="973"/>
      <c r="AS47" s="973"/>
      <c r="AT47" s="973"/>
      <c r="AU47" s="973"/>
      <c r="AV47" s="973"/>
      <c r="AW47" s="973"/>
      <c r="AX47" s="973"/>
      <c r="AY47" s="973"/>
      <c r="AZ47" s="1045"/>
      <c r="BA47" s="1045"/>
      <c r="BB47" s="1045"/>
      <c r="BC47" s="1045"/>
      <c r="BD47" s="1045"/>
      <c r="BE47" s="974"/>
      <c r="BF47" s="974"/>
      <c r="BG47" s="974"/>
      <c r="BH47" s="974"/>
      <c r="BI47" s="975"/>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15">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2"/>
      <c r="AL48" s="973"/>
      <c r="AM48" s="973"/>
      <c r="AN48" s="973"/>
      <c r="AO48" s="973"/>
      <c r="AP48" s="973"/>
      <c r="AQ48" s="973"/>
      <c r="AR48" s="973"/>
      <c r="AS48" s="973"/>
      <c r="AT48" s="973"/>
      <c r="AU48" s="973"/>
      <c r="AV48" s="973"/>
      <c r="AW48" s="973"/>
      <c r="AX48" s="973"/>
      <c r="AY48" s="973"/>
      <c r="AZ48" s="1045"/>
      <c r="BA48" s="1045"/>
      <c r="BB48" s="1045"/>
      <c r="BC48" s="1045"/>
      <c r="BD48" s="1045"/>
      <c r="BE48" s="974"/>
      <c r="BF48" s="974"/>
      <c r="BG48" s="974"/>
      <c r="BH48" s="974"/>
      <c r="BI48" s="975"/>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15">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2"/>
      <c r="AL49" s="973"/>
      <c r="AM49" s="973"/>
      <c r="AN49" s="973"/>
      <c r="AO49" s="973"/>
      <c r="AP49" s="973"/>
      <c r="AQ49" s="973"/>
      <c r="AR49" s="973"/>
      <c r="AS49" s="973"/>
      <c r="AT49" s="973"/>
      <c r="AU49" s="973"/>
      <c r="AV49" s="973"/>
      <c r="AW49" s="973"/>
      <c r="AX49" s="973"/>
      <c r="AY49" s="973"/>
      <c r="AZ49" s="1045"/>
      <c r="BA49" s="1045"/>
      <c r="BB49" s="1045"/>
      <c r="BC49" s="1045"/>
      <c r="BD49" s="1045"/>
      <c r="BE49" s="974"/>
      <c r="BF49" s="974"/>
      <c r="BG49" s="974"/>
      <c r="BH49" s="974"/>
      <c r="BI49" s="975"/>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15">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4"/>
      <c r="BF50" s="974"/>
      <c r="BG50" s="974"/>
      <c r="BH50" s="974"/>
      <c r="BI50" s="975"/>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15">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4"/>
      <c r="BF51" s="974"/>
      <c r="BG51" s="974"/>
      <c r="BH51" s="974"/>
      <c r="BI51" s="975"/>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15">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4"/>
      <c r="BF52" s="974"/>
      <c r="BG52" s="974"/>
      <c r="BH52" s="974"/>
      <c r="BI52" s="975"/>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15">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4"/>
      <c r="BF53" s="974"/>
      <c r="BG53" s="974"/>
      <c r="BH53" s="974"/>
      <c r="BI53" s="975"/>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15">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4"/>
      <c r="BF54" s="974"/>
      <c r="BG54" s="974"/>
      <c r="BH54" s="974"/>
      <c r="BI54" s="975"/>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15">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4"/>
      <c r="BF55" s="974"/>
      <c r="BG55" s="974"/>
      <c r="BH55" s="974"/>
      <c r="BI55" s="975"/>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15">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4"/>
      <c r="BF56" s="974"/>
      <c r="BG56" s="974"/>
      <c r="BH56" s="974"/>
      <c r="BI56" s="975"/>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15">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4"/>
      <c r="BF57" s="974"/>
      <c r="BG57" s="974"/>
      <c r="BH57" s="974"/>
      <c r="BI57" s="975"/>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15">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4"/>
      <c r="BF58" s="974"/>
      <c r="BG58" s="974"/>
      <c r="BH58" s="974"/>
      <c r="BI58" s="975"/>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15">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4"/>
      <c r="BF59" s="974"/>
      <c r="BG59" s="974"/>
      <c r="BH59" s="974"/>
      <c r="BI59" s="975"/>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15">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4"/>
      <c r="BF60" s="974"/>
      <c r="BG60" s="974"/>
      <c r="BH60" s="974"/>
      <c r="BI60" s="975"/>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4"/>
      <c r="BF61" s="974"/>
      <c r="BG61" s="974"/>
      <c r="BH61" s="974"/>
      <c r="BI61" s="975"/>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15">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4"/>
      <c r="BF62" s="974"/>
      <c r="BG62" s="974"/>
      <c r="BH62" s="974"/>
      <c r="BI62" s="975"/>
      <c r="BJ62" s="1031" t="s">
        <v>397</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
      <c r="A63" s="240" t="s">
        <v>376</v>
      </c>
      <c r="B63" s="939" t="s">
        <v>398</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4"/>
      <c r="AF63" s="1025">
        <v>2295</v>
      </c>
      <c r="AG63" s="961"/>
      <c r="AH63" s="961"/>
      <c r="AI63" s="961"/>
      <c r="AJ63" s="1026"/>
      <c r="AK63" s="1027"/>
      <c r="AL63" s="965"/>
      <c r="AM63" s="965"/>
      <c r="AN63" s="965"/>
      <c r="AO63" s="965"/>
      <c r="AP63" s="961">
        <v>6535</v>
      </c>
      <c r="AQ63" s="961"/>
      <c r="AR63" s="961"/>
      <c r="AS63" s="961"/>
      <c r="AT63" s="961"/>
      <c r="AU63" s="961">
        <v>4239</v>
      </c>
      <c r="AV63" s="961"/>
      <c r="AW63" s="961"/>
      <c r="AX63" s="961"/>
      <c r="AY63" s="961"/>
      <c r="AZ63" s="1021"/>
      <c r="BA63" s="1021"/>
      <c r="BB63" s="1021"/>
      <c r="BC63" s="1021"/>
      <c r="BD63" s="1021"/>
      <c r="BE63" s="962"/>
      <c r="BF63" s="962"/>
      <c r="BG63" s="962"/>
      <c r="BH63" s="962"/>
      <c r="BI63" s="963"/>
      <c r="BJ63" s="1022" t="s">
        <v>122</v>
      </c>
      <c r="BK63" s="955"/>
      <c r="BL63" s="955"/>
      <c r="BM63" s="955"/>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15">
      <c r="A66" s="999" t="s">
        <v>400</v>
      </c>
      <c r="B66" s="1000"/>
      <c r="C66" s="1000"/>
      <c r="D66" s="1000"/>
      <c r="E66" s="1000"/>
      <c r="F66" s="1000"/>
      <c r="G66" s="1000"/>
      <c r="H66" s="1000"/>
      <c r="I66" s="1000"/>
      <c r="J66" s="1000"/>
      <c r="K66" s="1000"/>
      <c r="L66" s="1000"/>
      <c r="M66" s="1000"/>
      <c r="N66" s="1000"/>
      <c r="O66" s="1000"/>
      <c r="P66" s="1001"/>
      <c r="Q66" s="1005" t="s">
        <v>380</v>
      </c>
      <c r="R66" s="1006"/>
      <c r="S66" s="1006"/>
      <c r="T66" s="1006"/>
      <c r="U66" s="1007"/>
      <c r="V66" s="1005" t="s">
        <v>381</v>
      </c>
      <c r="W66" s="1006"/>
      <c r="X66" s="1006"/>
      <c r="Y66" s="1006"/>
      <c r="Z66" s="1007"/>
      <c r="AA66" s="1005" t="s">
        <v>382</v>
      </c>
      <c r="AB66" s="1006"/>
      <c r="AC66" s="1006"/>
      <c r="AD66" s="1006"/>
      <c r="AE66" s="1007"/>
      <c r="AF66" s="1011" t="s">
        <v>383</v>
      </c>
      <c r="AG66" s="1012"/>
      <c r="AH66" s="1012"/>
      <c r="AI66" s="1012"/>
      <c r="AJ66" s="1013"/>
      <c r="AK66" s="1005" t="s">
        <v>384</v>
      </c>
      <c r="AL66" s="1000"/>
      <c r="AM66" s="1000"/>
      <c r="AN66" s="1000"/>
      <c r="AO66" s="1001"/>
      <c r="AP66" s="1005" t="s">
        <v>385</v>
      </c>
      <c r="AQ66" s="1006"/>
      <c r="AR66" s="1006"/>
      <c r="AS66" s="1006"/>
      <c r="AT66" s="1007"/>
      <c r="AU66" s="1005" t="s">
        <v>401</v>
      </c>
      <c r="AV66" s="1006"/>
      <c r="AW66" s="1006"/>
      <c r="AX66" s="1006"/>
      <c r="AY66" s="1007"/>
      <c r="AZ66" s="1005" t="s">
        <v>364</v>
      </c>
      <c r="BA66" s="1006"/>
      <c r="BB66" s="1006"/>
      <c r="BC66" s="1006"/>
      <c r="BD66" s="1019"/>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7" t="s">
        <v>552</v>
      </c>
      <c r="C68" s="988"/>
      <c r="D68" s="988"/>
      <c r="E68" s="988"/>
      <c r="F68" s="988"/>
      <c r="G68" s="988"/>
      <c r="H68" s="988"/>
      <c r="I68" s="988"/>
      <c r="J68" s="988"/>
      <c r="K68" s="988"/>
      <c r="L68" s="988"/>
      <c r="M68" s="988"/>
      <c r="N68" s="988"/>
      <c r="O68" s="988"/>
      <c r="P68" s="989"/>
      <c r="Q68" s="990">
        <v>422</v>
      </c>
      <c r="R68" s="991"/>
      <c r="S68" s="991"/>
      <c r="T68" s="991"/>
      <c r="U68" s="992"/>
      <c r="V68" s="984">
        <v>419</v>
      </c>
      <c r="W68" s="984"/>
      <c r="X68" s="984"/>
      <c r="Y68" s="984"/>
      <c r="Z68" s="984"/>
      <c r="AA68" s="984">
        <v>3</v>
      </c>
      <c r="AB68" s="984"/>
      <c r="AC68" s="984"/>
      <c r="AD68" s="984"/>
      <c r="AE68" s="984"/>
      <c r="AF68" s="984">
        <v>3</v>
      </c>
      <c r="AG68" s="984"/>
      <c r="AH68" s="984"/>
      <c r="AI68" s="984"/>
      <c r="AJ68" s="984"/>
      <c r="AK68" s="984">
        <v>0</v>
      </c>
      <c r="AL68" s="984"/>
      <c r="AM68" s="984"/>
      <c r="AN68" s="984"/>
      <c r="AO68" s="984"/>
      <c r="AP68" s="984">
        <v>0</v>
      </c>
      <c r="AQ68" s="984"/>
      <c r="AR68" s="984"/>
      <c r="AS68" s="984"/>
      <c r="AT68" s="984"/>
      <c r="AU68" s="984">
        <v>0</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t="s">
        <v>553</v>
      </c>
      <c r="C69" s="977"/>
      <c r="D69" s="977"/>
      <c r="E69" s="977"/>
      <c r="F69" s="977"/>
      <c r="G69" s="977"/>
      <c r="H69" s="977"/>
      <c r="I69" s="977"/>
      <c r="J69" s="977"/>
      <c r="K69" s="977"/>
      <c r="L69" s="977"/>
      <c r="M69" s="977"/>
      <c r="N69" s="977"/>
      <c r="O69" s="977"/>
      <c r="P69" s="978"/>
      <c r="Q69" s="980">
        <v>29</v>
      </c>
      <c r="R69" s="981"/>
      <c r="S69" s="981"/>
      <c r="T69" s="981"/>
      <c r="U69" s="982"/>
      <c r="V69" s="973">
        <v>14</v>
      </c>
      <c r="W69" s="973"/>
      <c r="X69" s="973"/>
      <c r="Y69" s="973"/>
      <c r="Z69" s="973"/>
      <c r="AA69" s="973">
        <v>15</v>
      </c>
      <c r="AB69" s="973"/>
      <c r="AC69" s="973"/>
      <c r="AD69" s="973"/>
      <c r="AE69" s="973"/>
      <c r="AF69" s="973">
        <v>1</v>
      </c>
      <c r="AG69" s="973"/>
      <c r="AH69" s="973"/>
      <c r="AI69" s="973"/>
      <c r="AJ69" s="973"/>
      <c r="AK69" s="973">
        <v>26</v>
      </c>
      <c r="AL69" s="973"/>
      <c r="AM69" s="973"/>
      <c r="AN69" s="973"/>
      <c r="AO69" s="973"/>
      <c r="AP69" s="973">
        <v>0</v>
      </c>
      <c r="AQ69" s="973"/>
      <c r="AR69" s="973"/>
      <c r="AS69" s="973"/>
      <c r="AT69" s="973"/>
      <c r="AU69" s="973">
        <v>0</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t="s">
        <v>554</v>
      </c>
      <c r="C70" s="977"/>
      <c r="D70" s="977"/>
      <c r="E70" s="977"/>
      <c r="F70" s="977"/>
      <c r="G70" s="977"/>
      <c r="H70" s="977"/>
      <c r="I70" s="977"/>
      <c r="J70" s="977"/>
      <c r="K70" s="977"/>
      <c r="L70" s="977"/>
      <c r="M70" s="977"/>
      <c r="N70" s="977"/>
      <c r="O70" s="977"/>
      <c r="P70" s="978"/>
      <c r="Q70" s="980">
        <v>426</v>
      </c>
      <c r="R70" s="981"/>
      <c r="S70" s="981"/>
      <c r="T70" s="981"/>
      <c r="U70" s="982"/>
      <c r="V70" s="973">
        <v>428</v>
      </c>
      <c r="W70" s="973"/>
      <c r="X70" s="973"/>
      <c r="Y70" s="973"/>
      <c r="Z70" s="973"/>
      <c r="AA70" s="973">
        <v>-2</v>
      </c>
      <c r="AB70" s="973"/>
      <c r="AC70" s="973"/>
      <c r="AD70" s="973"/>
      <c r="AE70" s="973"/>
      <c r="AF70" s="973">
        <v>-2</v>
      </c>
      <c r="AG70" s="973"/>
      <c r="AH70" s="973"/>
      <c r="AI70" s="973"/>
      <c r="AJ70" s="973"/>
      <c r="AK70" s="973">
        <v>341</v>
      </c>
      <c r="AL70" s="973"/>
      <c r="AM70" s="973"/>
      <c r="AN70" s="973"/>
      <c r="AO70" s="973"/>
      <c r="AP70" s="973">
        <v>2176</v>
      </c>
      <c r="AQ70" s="973"/>
      <c r="AR70" s="973"/>
      <c r="AS70" s="973"/>
      <c r="AT70" s="973"/>
      <c r="AU70" s="973">
        <v>25</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t="s">
        <v>555</v>
      </c>
      <c r="C71" s="977"/>
      <c r="D71" s="977"/>
      <c r="E71" s="977"/>
      <c r="F71" s="977"/>
      <c r="G71" s="977"/>
      <c r="H71" s="977"/>
      <c r="I71" s="977"/>
      <c r="J71" s="977"/>
      <c r="K71" s="977"/>
      <c r="L71" s="977"/>
      <c r="M71" s="977"/>
      <c r="N71" s="977"/>
      <c r="O71" s="977"/>
      <c r="P71" s="978"/>
      <c r="Q71" s="979">
        <v>4227</v>
      </c>
      <c r="R71" s="973"/>
      <c r="S71" s="973"/>
      <c r="T71" s="973"/>
      <c r="U71" s="973"/>
      <c r="V71" s="973">
        <v>4007</v>
      </c>
      <c r="W71" s="973"/>
      <c r="X71" s="973"/>
      <c r="Y71" s="973"/>
      <c r="Z71" s="973"/>
      <c r="AA71" s="973">
        <v>221</v>
      </c>
      <c r="AB71" s="973"/>
      <c r="AC71" s="973"/>
      <c r="AD71" s="973"/>
      <c r="AE71" s="973"/>
      <c r="AF71" s="973">
        <v>196</v>
      </c>
      <c r="AG71" s="973"/>
      <c r="AH71" s="973"/>
      <c r="AI71" s="973"/>
      <c r="AJ71" s="973"/>
      <c r="AK71" s="973">
        <v>114</v>
      </c>
      <c r="AL71" s="973"/>
      <c r="AM71" s="973"/>
      <c r="AN71" s="973"/>
      <c r="AO71" s="973"/>
      <c r="AP71" s="973">
        <v>1408</v>
      </c>
      <c r="AQ71" s="973"/>
      <c r="AR71" s="973"/>
      <c r="AS71" s="973"/>
      <c r="AT71" s="973"/>
      <c r="AU71" s="973">
        <v>260</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t="s">
        <v>556</v>
      </c>
      <c r="C72" s="977"/>
      <c r="D72" s="977"/>
      <c r="E72" s="977"/>
      <c r="F72" s="977"/>
      <c r="G72" s="977"/>
      <c r="H72" s="977"/>
      <c r="I72" s="977"/>
      <c r="J72" s="977"/>
      <c r="K72" s="977"/>
      <c r="L72" s="977"/>
      <c r="M72" s="977"/>
      <c r="N72" s="977"/>
      <c r="O72" s="977"/>
      <c r="P72" s="978"/>
      <c r="Q72" s="979">
        <v>5924</v>
      </c>
      <c r="R72" s="973"/>
      <c r="S72" s="973"/>
      <c r="T72" s="973"/>
      <c r="U72" s="973"/>
      <c r="V72" s="973">
        <v>6320</v>
      </c>
      <c r="W72" s="973"/>
      <c r="X72" s="973"/>
      <c r="Y72" s="973"/>
      <c r="Z72" s="973"/>
      <c r="AA72" s="973">
        <v>-395</v>
      </c>
      <c r="AB72" s="973"/>
      <c r="AC72" s="973"/>
      <c r="AD72" s="973"/>
      <c r="AE72" s="973"/>
      <c r="AF72" s="973">
        <v>238</v>
      </c>
      <c r="AG72" s="973"/>
      <c r="AH72" s="973"/>
      <c r="AI72" s="973"/>
      <c r="AJ72" s="973"/>
      <c r="AK72" s="973">
        <v>0</v>
      </c>
      <c r="AL72" s="973"/>
      <c r="AM72" s="973"/>
      <c r="AN72" s="973"/>
      <c r="AO72" s="973"/>
      <c r="AP72" s="973">
        <v>4039</v>
      </c>
      <c r="AQ72" s="973"/>
      <c r="AR72" s="973"/>
      <c r="AS72" s="973"/>
      <c r="AT72" s="973"/>
      <c r="AU72" s="973">
        <v>21</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t="s">
        <v>557</v>
      </c>
      <c r="C73" s="977"/>
      <c r="D73" s="977"/>
      <c r="E73" s="977"/>
      <c r="F73" s="977"/>
      <c r="G73" s="977"/>
      <c r="H73" s="977"/>
      <c r="I73" s="977"/>
      <c r="J73" s="977"/>
      <c r="K73" s="977"/>
      <c r="L73" s="977"/>
      <c r="M73" s="977"/>
      <c r="N73" s="977"/>
      <c r="O73" s="977"/>
      <c r="P73" s="978"/>
      <c r="Q73" s="979">
        <v>5694</v>
      </c>
      <c r="R73" s="973"/>
      <c r="S73" s="973"/>
      <c r="T73" s="973"/>
      <c r="U73" s="973"/>
      <c r="V73" s="973">
        <v>5439</v>
      </c>
      <c r="W73" s="973"/>
      <c r="X73" s="973"/>
      <c r="Y73" s="973"/>
      <c r="Z73" s="973"/>
      <c r="AA73" s="973">
        <v>255</v>
      </c>
      <c r="AB73" s="973"/>
      <c r="AC73" s="973"/>
      <c r="AD73" s="973"/>
      <c r="AE73" s="973"/>
      <c r="AF73" s="973">
        <v>241</v>
      </c>
      <c r="AG73" s="973"/>
      <c r="AH73" s="973"/>
      <c r="AI73" s="973"/>
      <c r="AJ73" s="973"/>
      <c r="AK73" s="973">
        <v>0</v>
      </c>
      <c r="AL73" s="973"/>
      <c r="AM73" s="973"/>
      <c r="AN73" s="973"/>
      <c r="AO73" s="973"/>
      <c r="AP73" s="973">
        <v>1641</v>
      </c>
      <c r="AQ73" s="973"/>
      <c r="AR73" s="973"/>
      <c r="AS73" s="973"/>
      <c r="AT73" s="973"/>
      <c r="AU73" s="973">
        <v>809</v>
      </c>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t="s">
        <v>558</v>
      </c>
      <c r="C74" s="977"/>
      <c r="D74" s="977"/>
      <c r="E74" s="977"/>
      <c r="F74" s="977"/>
      <c r="G74" s="977"/>
      <c r="H74" s="977"/>
      <c r="I74" s="977"/>
      <c r="J74" s="977"/>
      <c r="K74" s="977"/>
      <c r="L74" s="977"/>
      <c r="M74" s="977"/>
      <c r="N74" s="977"/>
      <c r="O74" s="977"/>
      <c r="P74" s="978"/>
      <c r="Q74" s="979">
        <v>641</v>
      </c>
      <c r="R74" s="973"/>
      <c r="S74" s="973"/>
      <c r="T74" s="973"/>
      <c r="U74" s="973"/>
      <c r="V74" s="973">
        <v>625</v>
      </c>
      <c r="W74" s="973"/>
      <c r="X74" s="973"/>
      <c r="Y74" s="973"/>
      <c r="Z74" s="973"/>
      <c r="AA74" s="973">
        <v>16</v>
      </c>
      <c r="AB74" s="973"/>
      <c r="AC74" s="973"/>
      <c r="AD74" s="973"/>
      <c r="AE74" s="973"/>
      <c r="AF74" s="973">
        <v>16</v>
      </c>
      <c r="AG74" s="973"/>
      <c r="AH74" s="973"/>
      <c r="AI74" s="973"/>
      <c r="AJ74" s="973"/>
      <c r="AK74" s="973">
        <v>13</v>
      </c>
      <c r="AL74" s="973"/>
      <c r="AM74" s="973"/>
      <c r="AN74" s="973"/>
      <c r="AO74" s="973"/>
      <c r="AP74" s="973">
        <v>0</v>
      </c>
      <c r="AQ74" s="973"/>
      <c r="AR74" s="973"/>
      <c r="AS74" s="973"/>
      <c r="AT74" s="973"/>
      <c r="AU74" s="973">
        <v>0</v>
      </c>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t="s">
        <v>559</v>
      </c>
      <c r="C75" s="977"/>
      <c r="D75" s="977"/>
      <c r="E75" s="977"/>
      <c r="F75" s="977"/>
      <c r="G75" s="977"/>
      <c r="H75" s="977"/>
      <c r="I75" s="977"/>
      <c r="J75" s="977"/>
      <c r="K75" s="977"/>
      <c r="L75" s="977"/>
      <c r="M75" s="977"/>
      <c r="N75" s="977"/>
      <c r="O75" s="977"/>
      <c r="P75" s="978"/>
      <c r="Q75" s="980">
        <v>240624</v>
      </c>
      <c r="R75" s="981"/>
      <c r="S75" s="981"/>
      <c r="T75" s="981"/>
      <c r="U75" s="982"/>
      <c r="V75" s="983">
        <v>535439</v>
      </c>
      <c r="W75" s="981"/>
      <c r="X75" s="981"/>
      <c r="Y75" s="981"/>
      <c r="Z75" s="982"/>
      <c r="AA75" s="983">
        <v>5184</v>
      </c>
      <c r="AB75" s="981"/>
      <c r="AC75" s="981"/>
      <c r="AD75" s="981"/>
      <c r="AE75" s="982"/>
      <c r="AF75" s="983">
        <v>5184</v>
      </c>
      <c r="AG75" s="981"/>
      <c r="AH75" s="981"/>
      <c r="AI75" s="981"/>
      <c r="AJ75" s="982"/>
      <c r="AK75" s="983">
        <v>228</v>
      </c>
      <c r="AL75" s="981"/>
      <c r="AM75" s="981"/>
      <c r="AN75" s="981"/>
      <c r="AO75" s="982"/>
      <c r="AP75" s="983">
        <v>0</v>
      </c>
      <c r="AQ75" s="981"/>
      <c r="AR75" s="981"/>
      <c r="AS75" s="981"/>
      <c r="AT75" s="982"/>
      <c r="AU75" s="983">
        <v>0</v>
      </c>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t="s">
        <v>560</v>
      </c>
      <c r="C76" s="977"/>
      <c r="D76" s="977"/>
      <c r="E76" s="977"/>
      <c r="F76" s="977"/>
      <c r="G76" s="977"/>
      <c r="H76" s="977"/>
      <c r="I76" s="977"/>
      <c r="J76" s="977"/>
      <c r="K76" s="977"/>
      <c r="L76" s="977"/>
      <c r="M76" s="977"/>
      <c r="N76" s="977"/>
      <c r="O76" s="977"/>
      <c r="P76" s="978"/>
      <c r="Q76" s="980">
        <v>2491</v>
      </c>
      <c r="R76" s="981"/>
      <c r="S76" s="981"/>
      <c r="T76" s="981"/>
      <c r="U76" s="982"/>
      <c r="V76" s="983">
        <v>2462</v>
      </c>
      <c r="W76" s="981"/>
      <c r="X76" s="981"/>
      <c r="Y76" s="981"/>
      <c r="Z76" s="982"/>
      <c r="AA76" s="983">
        <v>29</v>
      </c>
      <c r="AB76" s="981"/>
      <c r="AC76" s="981"/>
      <c r="AD76" s="981"/>
      <c r="AE76" s="982"/>
      <c r="AF76" s="983">
        <v>29</v>
      </c>
      <c r="AG76" s="981"/>
      <c r="AH76" s="981"/>
      <c r="AI76" s="981"/>
      <c r="AJ76" s="982"/>
      <c r="AK76" s="983">
        <v>79</v>
      </c>
      <c r="AL76" s="981"/>
      <c r="AM76" s="981"/>
      <c r="AN76" s="981"/>
      <c r="AO76" s="982"/>
      <c r="AP76" s="983">
        <v>327</v>
      </c>
      <c r="AQ76" s="981"/>
      <c r="AR76" s="981"/>
      <c r="AS76" s="981"/>
      <c r="AT76" s="982"/>
      <c r="AU76" s="983">
        <v>327</v>
      </c>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t="s">
        <v>561</v>
      </c>
      <c r="C77" s="977"/>
      <c r="D77" s="977"/>
      <c r="E77" s="977"/>
      <c r="F77" s="977"/>
      <c r="G77" s="977"/>
      <c r="H77" s="977"/>
      <c r="I77" s="977"/>
      <c r="J77" s="977"/>
      <c r="K77" s="977"/>
      <c r="L77" s="977"/>
      <c r="M77" s="977"/>
      <c r="N77" s="977"/>
      <c r="O77" s="977"/>
      <c r="P77" s="978"/>
      <c r="Q77" s="980">
        <v>18854</v>
      </c>
      <c r="R77" s="981"/>
      <c r="S77" s="981"/>
      <c r="T77" s="981"/>
      <c r="U77" s="982"/>
      <c r="V77" s="983">
        <v>18463</v>
      </c>
      <c r="W77" s="981"/>
      <c r="X77" s="981"/>
      <c r="Y77" s="981"/>
      <c r="Z77" s="982"/>
      <c r="AA77" s="983">
        <v>390</v>
      </c>
      <c r="AB77" s="981"/>
      <c r="AC77" s="981"/>
      <c r="AD77" s="981"/>
      <c r="AE77" s="982"/>
      <c r="AF77" s="983">
        <v>390</v>
      </c>
      <c r="AG77" s="981"/>
      <c r="AH77" s="981"/>
      <c r="AI77" s="981"/>
      <c r="AJ77" s="982"/>
      <c r="AK77" s="983">
        <v>0</v>
      </c>
      <c r="AL77" s="981"/>
      <c r="AM77" s="981"/>
      <c r="AN77" s="981"/>
      <c r="AO77" s="982"/>
      <c r="AP77" s="983">
        <v>0</v>
      </c>
      <c r="AQ77" s="981"/>
      <c r="AR77" s="981"/>
      <c r="AS77" s="981"/>
      <c r="AT77" s="982"/>
      <c r="AU77" s="983">
        <v>0</v>
      </c>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t="s">
        <v>562</v>
      </c>
      <c r="C78" s="977"/>
      <c r="D78" s="977"/>
      <c r="E78" s="977"/>
      <c r="F78" s="977"/>
      <c r="G78" s="977"/>
      <c r="H78" s="977"/>
      <c r="I78" s="977"/>
      <c r="J78" s="977"/>
      <c r="K78" s="977"/>
      <c r="L78" s="977"/>
      <c r="M78" s="977"/>
      <c r="N78" s="977"/>
      <c r="O78" s="977"/>
      <c r="P78" s="978"/>
      <c r="Q78" s="979">
        <v>5902</v>
      </c>
      <c r="R78" s="973"/>
      <c r="S78" s="973"/>
      <c r="T78" s="973"/>
      <c r="U78" s="973"/>
      <c r="V78" s="973">
        <v>4291</v>
      </c>
      <c r="W78" s="973"/>
      <c r="X78" s="973"/>
      <c r="Y78" s="973"/>
      <c r="Z78" s="973"/>
      <c r="AA78" s="973">
        <v>1611</v>
      </c>
      <c r="AB78" s="973"/>
      <c r="AC78" s="973"/>
      <c r="AD78" s="973"/>
      <c r="AE78" s="973"/>
      <c r="AF78" s="973">
        <v>1611</v>
      </c>
      <c r="AG78" s="973"/>
      <c r="AH78" s="973"/>
      <c r="AI78" s="973"/>
      <c r="AJ78" s="973"/>
      <c r="AK78" s="973">
        <v>24</v>
      </c>
      <c r="AL78" s="973"/>
      <c r="AM78" s="973"/>
      <c r="AN78" s="973"/>
      <c r="AO78" s="973"/>
      <c r="AP78" s="973">
        <v>0</v>
      </c>
      <c r="AQ78" s="973"/>
      <c r="AR78" s="973"/>
      <c r="AS78" s="973"/>
      <c r="AT78" s="973"/>
      <c r="AU78" s="973">
        <v>0</v>
      </c>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t="s">
        <v>563</v>
      </c>
      <c r="C79" s="977"/>
      <c r="D79" s="977"/>
      <c r="E79" s="977"/>
      <c r="F79" s="977"/>
      <c r="G79" s="977"/>
      <c r="H79" s="977"/>
      <c r="I79" s="977"/>
      <c r="J79" s="977"/>
      <c r="K79" s="977"/>
      <c r="L79" s="977"/>
      <c r="M79" s="977"/>
      <c r="N79" s="977"/>
      <c r="O79" s="977"/>
      <c r="P79" s="978"/>
      <c r="Q79" s="979">
        <v>42</v>
      </c>
      <c r="R79" s="973"/>
      <c r="S79" s="973"/>
      <c r="T79" s="973"/>
      <c r="U79" s="973"/>
      <c r="V79" s="973">
        <v>35</v>
      </c>
      <c r="W79" s="973"/>
      <c r="X79" s="973"/>
      <c r="Y79" s="973"/>
      <c r="Z79" s="973"/>
      <c r="AA79" s="973">
        <v>7</v>
      </c>
      <c r="AB79" s="973"/>
      <c r="AC79" s="973"/>
      <c r="AD79" s="973"/>
      <c r="AE79" s="973"/>
      <c r="AF79" s="973">
        <v>7</v>
      </c>
      <c r="AG79" s="973"/>
      <c r="AH79" s="973"/>
      <c r="AI79" s="973"/>
      <c r="AJ79" s="973"/>
      <c r="AK79" s="973">
        <v>0</v>
      </c>
      <c r="AL79" s="973"/>
      <c r="AM79" s="973"/>
      <c r="AN79" s="973"/>
      <c r="AO79" s="973"/>
      <c r="AP79" s="973">
        <v>0</v>
      </c>
      <c r="AQ79" s="973"/>
      <c r="AR79" s="973"/>
      <c r="AS79" s="973"/>
      <c r="AT79" s="973"/>
      <c r="AU79" s="973">
        <v>0</v>
      </c>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t="s">
        <v>564</v>
      </c>
      <c r="C80" s="977"/>
      <c r="D80" s="977"/>
      <c r="E80" s="977"/>
      <c r="F80" s="977"/>
      <c r="G80" s="977"/>
      <c r="H80" s="977"/>
      <c r="I80" s="977"/>
      <c r="J80" s="977"/>
      <c r="K80" s="977"/>
      <c r="L80" s="977"/>
      <c r="M80" s="977"/>
      <c r="N80" s="977"/>
      <c r="O80" s="977"/>
      <c r="P80" s="978"/>
      <c r="Q80" s="979">
        <v>13</v>
      </c>
      <c r="R80" s="973"/>
      <c r="S80" s="973"/>
      <c r="T80" s="973"/>
      <c r="U80" s="973"/>
      <c r="V80" s="973">
        <v>9</v>
      </c>
      <c r="W80" s="973"/>
      <c r="X80" s="973"/>
      <c r="Y80" s="973"/>
      <c r="Z80" s="973"/>
      <c r="AA80" s="973">
        <v>3</v>
      </c>
      <c r="AB80" s="973"/>
      <c r="AC80" s="973"/>
      <c r="AD80" s="973"/>
      <c r="AE80" s="973"/>
      <c r="AF80" s="973">
        <v>3</v>
      </c>
      <c r="AG80" s="973"/>
      <c r="AH80" s="973"/>
      <c r="AI80" s="973"/>
      <c r="AJ80" s="973"/>
      <c r="AK80" s="973">
        <v>0</v>
      </c>
      <c r="AL80" s="973"/>
      <c r="AM80" s="973"/>
      <c r="AN80" s="973"/>
      <c r="AO80" s="973"/>
      <c r="AP80" s="973">
        <v>0</v>
      </c>
      <c r="AQ80" s="973"/>
      <c r="AR80" s="973"/>
      <c r="AS80" s="973"/>
      <c r="AT80" s="973"/>
      <c r="AU80" s="973">
        <v>0</v>
      </c>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t="s">
        <v>565</v>
      </c>
      <c r="C81" s="977"/>
      <c r="D81" s="977"/>
      <c r="E81" s="977"/>
      <c r="F81" s="977"/>
      <c r="G81" s="977"/>
      <c r="H81" s="977"/>
      <c r="I81" s="977"/>
      <c r="J81" s="977"/>
      <c r="K81" s="977"/>
      <c r="L81" s="977"/>
      <c r="M81" s="977"/>
      <c r="N81" s="977"/>
      <c r="O81" s="977"/>
      <c r="P81" s="978"/>
      <c r="Q81" s="979">
        <v>4</v>
      </c>
      <c r="R81" s="973"/>
      <c r="S81" s="973"/>
      <c r="T81" s="973"/>
      <c r="U81" s="973"/>
      <c r="V81" s="973">
        <v>3</v>
      </c>
      <c r="W81" s="973"/>
      <c r="X81" s="973"/>
      <c r="Y81" s="973"/>
      <c r="Z81" s="973"/>
      <c r="AA81" s="973">
        <v>2</v>
      </c>
      <c r="AB81" s="973"/>
      <c r="AC81" s="973"/>
      <c r="AD81" s="973"/>
      <c r="AE81" s="973"/>
      <c r="AF81" s="973">
        <v>2</v>
      </c>
      <c r="AG81" s="973"/>
      <c r="AH81" s="973"/>
      <c r="AI81" s="973"/>
      <c r="AJ81" s="973"/>
      <c r="AK81" s="973">
        <v>0</v>
      </c>
      <c r="AL81" s="973"/>
      <c r="AM81" s="973"/>
      <c r="AN81" s="973"/>
      <c r="AO81" s="973"/>
      <c r="AP81" s="973">
        <v>0</v>
      </c>
      <c r="AQ81" s="973"/>
      <c r="AR81" s="973"/>
      <c r="AS81" s="973"/>
      <c r="AT81" s="973"/>
      <c r="AU81" s="973">
        <v>0</v>
      </c>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t="s">
        <v>566</v>
      </c>
      <c r="C82" s="977"/>
      <c r="D82" s="977"/>
      <c r="E82" s="977"/>
      <c r="F82" s="977"/>
      <c r="G82" s="977"/>
      <c r="H82" s="977"/>
      <c r="I82" s="977"/>
      <c r="J82" s="977"/>
      <c r="K82" s="977"/>
      <c r="L82" s="977"/>
      <c r="M82" s="977"/>
      <c r="N82" s="977"/>
      <c r="O82" s="977"/>
      <c r="P82" s="978"/>
      <c r="Q82" s="979">
        <v>6</v>
      </c>
      <c r="R82" s="973"/>
      <c r="S82" s="973"/>
      <c r="T82" s="973"/>
      <c r="U82" s="973"/>
      <c r="V82" s="973">
        <v>3</v>
      </c>
      <c r="W82" s="973"/>
      <c r="X82" s="973"/>
      <c r="Y82" s="973"/>
      <c r="Z82" s="973"/>
      <c r="AA82" s="973">
        <v>4</v>
      </c>
      <c r="AB82" s="973"/>
      <c r="AC82" s="973"/>
      <c r="AD82" s="973"/>
      <c r="AE82" s="973"/>
      <c r="AF82" s="973">
        <v>4</v>
      </c>
      <c r="AG82" s="973"/>
      <c r="AH82" s="973"/>
      <c r="AI82" s="973"/>
      <c r="AJ82" s="973"/>
      <c r="AK82" s="973">
        <v>0</v>
      </c>
      <c r="AL82" s="973"/>
      <c r="AM82" s="973"/>
      <c r="AN82" s="973"/>
      <c r="AO82" s="973"/>
      <c r="AP82" s="973">
        <v>0</v>
      </c>
      <c r="AQ82" s="973"/>
      <c r="AR82" s="973"/>
      <c r="AS82" s="973"/>
      <c r="AT82" s="973"/>
      <c r="AU82" s="973">
        <v>0</v>
      </c>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t="s">
        <v>567</v>
      </c>
      <c r="C83" s="977"/>
      <c r="D83" s="977"/>
      <c r="E83" s="977"/>
      <c r="F83" s="977"/>
      <c r="G83" s="977"/>
      <c r="H83" s="977"/>
      <c r="I83" s="977"/>
      <c r="J83" s="977"/>
      <c r="K83" s="977"/>
      <c r="L83" s="977"/>
      <c r="M83" s="977"/>
      <c r="N83" s="977"/>
      <c r="O83" s="977"/>
      <c r="P83" s="978"/>
      <c r="Q83" s="979">
        <v>29</v>
      </c>
      <c r="R83" s="973"/>
      <c r="S83" s="973"/>
      <c r="T83" s="973"/>
      <c r="U83" s="973"/>
      <c r="V83" s="973">
        <v>26</v>
      </c>
      <c r="W83" s="973"/>
      <c r="X83" s="973"/>
      <c r="Y83" s="973"/>
      <c r="Z83" s="973"/>
      <c r="AA83" s="973">
        <v>2</v>
      </c>
      <c r="AB83" s="973"/>
      <c r="AC83" s="973"/>
      <c r="AD83" s="973"/>
      <c r="AE83" s="973"/>
      <c r="AF83" s="973">
        <v>2</v>
      </c>
      <c r="AG83" s="973"/>
      <c r="AH83" s="973"/>
      <c r="AI83" s="973"/>
      <c r="AJ83" s="973"/>
      <c r="AK83" s="973">
        <v>0</v>
      </c>
      <c r="AL83" s="973"/>
      <c r="AM83" s="973"/>
      <c r="AN83" s="973"/>
      <c r="AO83" s="973"/>
      <c r="AP83" s="973">
        <v>0</v>
      </c>
      <c r="AQ83" s="973"/>
      <c r="AR83" s="973"/>
      <c r="AS83" s="973"/>
      <c r="AT83" s="973"/>
      <c r="AU83" s="973">
        <v>0</v>
      </c>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376</v>
      </c>
      <c r="B88" s="939" t="s">
        <v>402</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v>7925</v>
      </c>
      <c r="AG88" s="961"/>
      <c r="AH88" s="961"/>
      <c r="AI88" s="961"/>
      <c r="AJ88" s="961"/>
      <c r="AK88" s="965"/>
      <c r="AL88" s="965"/>
      <c r="AM88" s="965"/>
      <c r="AN88" s="965"/>
      <c r="AO88" s="965"/>
      <c r="AP88" s="961">
        <v>9591</v>
      </c>
      <c r="AQ88" s="961"/>
      <c r="AR88" s="961"/>
      <c r="AS88" s="961"/>
      <c r="AT88" s="961"/>
      <c r="AU88" s="961">
        <v>1442</v>
      </c>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9" t="s">
        <v>403</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408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410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411</v>
      </c>
      <c r="AB109" s="898"/>
      <c r="AC109" s="898"/>
      <c r="AD109" s="898"/>
      <c r="AE109" s="899"/>
      <c r="AF109" s="900" t="s">
        <v>412</v>
      </c>
      <c r="AG109" s="898"/>
      <c r="AH109" s="898"/>
      <c r="AI109" s="898"/>
      <c r="AJ109" s="899"/>
      <c r="AK109" s="900" t="s">
        <v>294</v>
      </c>
      <c r="AL109" s="898"/>
      <c r="AM109" s="898"/>
      <c r="AN109" s="898"/>
      <c r="AO109" s="899"/>
      <c r="AP109" s="900" t="s">
        <v>413</v>
      </c>
      <c r="AQ109" s="898"/>
      <c r="AR109" s="898"/>
      <c r="AS109" s="898"/>
      <c r="AT109" s="931"/>
      <c r="AU109" s="897" t="s">
        <v>410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411</v>
      </c>
      <c r="BR109" s="898"/>
      <c r="BS109" s="898"/>
      <c r="BT109" s="898"/>
      <c r="BU109" s="899"/>
      <c r="BV109" s="900" t="s">
        <v>412</v>
      </c>
      <c r="BW109" s="898"/>
      <c r="BX109" s="898"/>
      <c r="BY109" s="898"/>
      <c r="BZ109" s="899"/>
      <c r="CA109" s="900" t="s">
        <v>294</v>
      </c>
      <c r="CB109" s="898"/>
      <c r="CC109" s="898"/>
      <c r="CD109" s="898"/>
      <c r="CE109" s="899"/>
      <c r="CF109" s="938" t="s">
        <v>413</v>
      </c>
      <c r="CG109" s="938"/>
      <c r="CH109" s="938"/>
      <c r="CI109" s="938"/>
      <c r="CJ109" s="938"/>
      <c r="CK109" s="900" t="s">
        <v>414</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411</v>
      </c>
      <c r="DH109" s="898"/>
      <c r="DI109" s="898"/>
      <c r="DJ109" s="898"/>
      <c r="DK109" s="899"/>
      <c r="DL109" s="900" t="s">
        <v>412</v>
      </c>
      <c r="DM109" s="898"/>
      <c r="DN109" s="898"/>
      <c r="DO109" s="898"/>
      <c r="DP109" s="899"/>
      <c r="DQ109" s="900" t="s">
        <v>294</v>
      </c>
      <c r="DR109" s="898"/>
      <c r="DS109" s="898"/>
      <c r="DT109" s="898"/>
      <c r="DU109" s="899"/>
      <c r="DV109" s="900" t="s">
        <v>413</v>
      </c>
      <c r="DW109" s="898"/>
      <c r="DX109" s="898"/>
      <c r="DY109" s="898"/>
      <c r="DZ109" s="931"/>
    </row>
    <row r="110" spans="1:131" s="230" customFormat="1" ht="26.25" customHeight="1" x14ac:dyDescent="0.15">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3135571</v>
      </c>
      <c r="AB110" s="891"/>
      <c r="AC110" s="891"/>
      <c r="AD110" s="891"/>
      <c r="AE110" s="892"/>
      <c r="AF110" s="893">
        <v>3068562</v>
      </c>
      <c r="AG110" s="891"/>
      <c r="AH110" s="891"/>
      <c r="AI110" s="891"/>
      <c r="AJ110" s="892"/>
      <c r="AK110" s="893">
        <v>3125099</v>
      </c>
      <c r="AL110" s="891"/>
      <c r="AM110" s="891"/>
      <c r="AN110" s="891"/>
      <c r="AO110" s="892"/>
      <c r="AP110" s="894">
        <v>23.7</v>
      </c>
      <c r="AQ110" s="895"/>
      <c r="AR110" s="895"/>
      <c r="AS110" s="895"/>
      <c r="AT110" s="896"/>
      <c r="AU110" s="932" t="s">
        <v>69</v>
      </c>
      <c r="AV110" s="933"/>
      <c r="AW110" s="933"/>
      <c r="AX110" s="933"/>
      <c r="AY110" s="933"/>
      <c r="AZ110" s="862" t="s">
        <v>416</v>
      </c>
      <c r="BA110" s="810"/>
      <c r="BB110" s="810"/>
      <c r="BC110" s="810"/>
      <c r="BD110" s="810"/>
      <c r="BE110" s="810"/>
      <c r="BF110" s="810"/>
      <c r="BG110" s="810"/>
      <c r="BH110" s="810"/>
      <c r="BI110" s="810"/>
      <c r="BJ110" s="810"/>
      <c r="BK110" s="810"/>
      <c r="BL110" s="810"/>
      <c r="BM110" s="810"/>
      <c r="BN110" s="810"/>
      <c r="BO110" s="810"/>
      <c r="BP110" s="811"/>
      <c r="BQ110" s="863">
        <v>23666484</v>
      </c>
      <c r="BR110" s="844"/>
      <c r="BS110" s="844"/>
      <c r="BT110" s="844"/>
      <c r="BU110" s="844"/>
      <c r="BV110" s="844">
        <v>22593293</v>
      </c>
      <c r="BW110" s="844"/>
      <c r="BX110" s="844"/>
      <c r="BY110" s="844"/>
      <c r="BZ110" s="844"/>
      <c r="CA110" s="844">
        <v>21175229</v>
      </c>
      <c r="CB110" s="844"/>
      <c r="CC110" s="844"/>
      <c r="CD110" s="844"/>
      <c r="CE110" s="844"/>
      <c r="CF110" s="868">
        <v>160.69999999999999</v>
      </c>
      <c r="CG110" s="869"/>
      <c r="CH110" s="869"/>
      <c r="CI110" s="869"/>
      <c r="CJ110" s="869"/>
      <c r="CK110" s="928" t="s">
        <v>417</v>
      </c>
      <c r="CL110" s="821"/>
      <c r="CM110" s="862"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x14ac:dyDescent="0.15">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420</v>
      </c>
      <c r="BA111" s="754"/>
      <c r="BB111" s="754"/>
      <c r="BC111" s="754"/>
      <c r="BD111" s="754"/>
      <c r="BE111" s="754"/>
      <c r="BF111" s="754"/>
      <c r="BG111" s="754"/>
      <c r="BH111" s="754"/>
      <c r="BI111" s="754"/>
      <c r="BJ111" s="754"/>
      <c r="BK111" s="754"/>
      <c r="BL111" s="754"/>
      <c r="BM111" s="754"/>
      <c r="BN111" s="754"/>
      <c r="BO111" s="754"/>
      <c r="BP111" s="755"/>
      <c r="BQ111" s="818">
        <v>5392</v>
      </c>
      <c r="BR111" s="819"/>
      <c r="BS111" s="819"/>
      <c r="BT111" s="819"/>
      <c r="BU111" s="819"/>
      <c r="BV111" s="819">
        <v>1110</v>
      </c>
      <c r="BW111" s="819"/>
      <c r="BX111" s="819"/>
      <c r="BY111" s="819"/>
      <c r="BZ111" s="819"/>
      <c r="CA111" s="819">
        <v>86232</v>
      </c>
      <c r="CB111" s="819"/>
      <c r="CC111" s="819"/>
      <c r="CD111" s="819"/>
      <c r="CE111" s="819"/>
      <c r="CF111" s="877">
        <v>0.7</v>
      </c>
      <c r="CG111" s="878"/>
      <c r="CH111" s="878"/>
      <c r="CI111" s="878"/>
      <c r="CJ111" s="878"/>
      <c r="CK111" s="929"/>
      <c r="CL111" s="823"/>
      <c r="CM111" s="817" t="s">
        <v>421</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x14ac:dyDescent="0.15">
      <c r="A112" s="914" t="s">
        <v>422</v>
      </c>
      <c r="B112" s="915"/>
      <c r="C112" s="754" t="s">
        <v>423</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424</v>
      </c>
      <c r="BA112" s="754"/>
      <c r="BB112" s="754"/>
      <c r="BC112" s="754"/>
      <c r="BD112" s="754"/>
      <c r="BE112" s="754"/>
      <c r="BF112" s="754"/>
      <c r="BG112" s="754"/>
      <c r="BH112" s="754"/>
      <c r="BI112" s="754"/>
      <c r="BJ112" s="754"/>
      <c r="BK112" s="754"/>
      <c r="BL112" s="754"/>
      <c r="BM112" s="754"/>
      <c r="BN112" s="754"/>
      <c r="BO112" s="754"/>
      <c r="BP112" s="755"/>
      <c r="BQ112" s="818">
        <v>5321144</v>
      </c>
      <c r="BR112" s="819"/>
      <c r="BS112" s="819"/>
      <c r="BT112" s="819"/>
      <c r="BU112" s="819"/>
      <c r="BV112" s="819">
        <v>4642402</v>
      </c>
      <c r="BW112" s="819"/>
      <c r="BX112" s="819"/>
      <c r="BY112" s="819"/>
      <c r="BZ112" s="819"/>
      <c r="CA112" s="819">
        <v>4239353</v>
      </c>
      <c r="CB112" s="819"/>
      <c r="CC112" s="819"/>
      <c r="CD112" s="819"/>
      <c r="CE112" s="819"/>
      <c r="CF112" s="877">
        <v>32.200000000000003</v>
      </c>
      <c r="CG112" s="878"/>
      <c r="CH112" s="878"/>
      <c r="CI112" s="878"/>
      <c r="CJ112" s="878"/>
      <c r="CK112" s="929"/>
      <c r="CL112" s="823"/>
      <c r="CM112" s="817" t="s">
        <v>425</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x14ac:dyDescent="0.15">
      <c r="A113" s="916"/>
      <c r="B113" s="917"/>
      <c r="C113" s="754" t="s">
        <v>426</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608387</v>
      </c>
      <c r="AB113" s="921"/>
      <c r="AC113" s="921"/>
      <c r="AD113" s="921"/>
      <c r="AE113" s="922"/>
      <c r="AF113" s="923">
        <v>622447</v>
      </c>
      <c r="AG113" s="921"/>
      <c r="AH113" s="921"/>
      <c r="AI113" s="921"/>
      <c r="AJ113" s="922"/>
      <c r="AK113" s="923">
        <v>566761</v>
      </c>
      <c r="AL113" s="921"/>
      <c r="AM113" s="921"/>
      <c r="AN113" s="921"/>
      <c r="AO113" s="922"/>
      <c r="AP113" s="924">
        <v>4.3</v>
      </c>
      <c r="AQ113" s="925"/>
      <c r="AR113" s="925"/>
      <c r="AS113" s="925"/>
      <c r="AT113" s="926"/>
      <c r="AU113" s="934"/>
      <c r="AV113" s="935"/>
      <c r="AW113" s="935"/>
      <c r="AX113" s="935"/>
      <c r="AY113" s="935"/>
      <c r="AZ113" s="817" t="s">
        <v>427</v>
      </c>
      <c r="BA113" s="754"/>
      <c r="BB113" s="754"/>
      <c r="BC113" s="754"/>
      <c r="BD113" s="754"/>
      <c r="BE113" s="754"/>
      <c r="BF113" s="754"/>
      <c r="BG113" s="754"/>
      <c r="BH113" s="754"/>
      <c r="BI113" s="754"/>
      <c r="BJ113" s="754"/>
      <c r="BK113" s="754"/>
      <c r="BL113" s="754"/>
      <c r="BM113" s="754"/>
      <c r="BN113" s="754"/>
      <c r="BO113" s="754"/>
      <c r="BP113" s="755"/>
      <c r="BQ113" s="818">
        <v>719322</v>
      </c>
      <c r="BR113" s="819"/>
      <c r="BS113" s="819"/>
      <c r="BT113" s="819"/>
      <c r="BU113" s="819"/>
      <c r="BV113" s="819">
        <v>633222</v>
      </c>
      <c r="BW113" s="819"/>
      <c r="BX113" s="819"/>
      <c r="BY113" s="819"/>
      <c r="BZ113" s="819"/>
      <c r="CA113" s="819">
        <v>690489</v>
      </c>
      <c r="CB113" s="819"/>
      <c r="CC113" s="819"/>
      <c r="CD113" s="819"/>
      <c r="CE113" s="819"/>
      <c r="CF113" s="877">
        <v>5.2</v>
      </c>
      <c r="CG113" s="878"/>
      <c r="CH113" s="878"/>
      <c r="CI113" s="878"/>
      <c r="CJ113" s="878"/>
      <c r="CK113" s="929"/>
      <c r="CL113" s="823"/>
      <c r="CM113" s="817" t="s">
        <v>428</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x14ac:dyDescent="0.15">
      <c r="A114" s="916"/>
      <c r="B114" s="917"/>
      <c r="C114" s="754" t="s">
        <v>429</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233736</v>
      </c>
      <c r="AB114" s="782"/>
      <c r="AC114" s="782"/>
      <c r="AD114" s="782"/>
      <c r="AE114" s="783"/>
      <c r="AF114" s="784">
        <v>292786</v>
      </c>
      <c r="AG114" s="782"/>
      <c r="AH114" s="782"/>
      <c r="AI114" s="782"/>
      <c r="AJ114" s="783"/>
      <c r="AK114" s="784">
        <v>230633</v>
      </c>
      <c r="AL114" s="782"/>
      <c r="AM114" s="782"/>
      <c r="AN114" s="782"/>
      <c r="AO114" s="783"/>
      <c r="AP114" s="826">
        <v>1.8</v>
      </c>
      <c r="AQ114" s="827"/>
      <c r="AR114" s="827"/>
      <c r="AS114" s="827"/>
      <c r="AT114" s="828"/>
      <c r="AU114" s="934"/>
      <c r="AV114" s="935"/>
      <c r="AW114" s="935"/>
      <c r="AX114" s="935"/>
      <c r="AY114" s="935"/>
      <c r="AZ114" s="817" t="s">
        <v>430</v>
      </c>
      <c r="BA114" s="754"/>
      <c r="BB114" s="754"/>
      <c r="BC114" s="754"/>
      <c r="BD114" s="754"/>
      <c r="BE114" s="754"/>
      <c r="BF114" s="754"/>
      <c r="BG114" s="754"/>
      <c r="BH114" s="754"/>
      <c r="BI114" s="754"/>
      <c r="BJ114" s="754"/>
      <c r="BK114" s="754"/>
      <c r="BL114" s="754"/>
      <c r="BM114" s="754"/>
      <c r="BN114" s="754"/>
      <c r="BO114" s="754"/>
      <c r="BP114" s="755"/>
      <c r="BQ114" s="818">
        <v>3743023</v>
      </c>
      <c r="BR114" s="819"/>
      <c r="BS114" s="819"/>
      <c r="BT114" s="819"/>
      <c r="BU114" s="819"/>
      <c r="BV114" s="819">
        <v>3693410</v>
      </c>
      <c r="BW114" s="819"/>
      <c r="BX114" s="819"/>
      <c r="BY114" s="819"/>
      <c r="BZ114" s="819"/>
      <c r="CA114" s="819">
        <v>3718580</v>
      </c>
      <c r="CB114" s="819"/>
      <c r="CC114" s="819"/>
      <c r="CD114" s="819"/>
      <c r="CE114" s="819"/>
      <c r="CF114" s="877">
        <v>28.2</v>
      </c>
      <c r="CG114" s="878"/>
      <c r="CH114" s="878"/>
      <c r="CI114" s="878"/>
      <c r="CJ114" s="878"/>
      <c r="CK114" s="929"/>
      <c r="CL114" s="823"/>
      <c r="CM114" s="817" t="s">
        <v>431</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x14ac:dyDescent="0.15">
      <c r="A115" s="916"/>
      <c r="B115" s="917"/>
      <c r="C115" s="754" t="s">
        <v>432</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3097</v>
      </c>
      <c r="AB115" s="921"/>
      <c r="AC115" s="921"/>
      <c r="AD115" s="921"/>
      <c r="AE115" s="922"/>
      <c r="AF115" s="923">
        <v>1233</v>
      </c>
      <c r="AG115" s="921"/>
      <c r="AH115" s="921"/>
      <c r="AI115" s="921"/>
      <c r="AJ115" s="922"/>
      <c r="AK115" s="923">
        <v>1074</v>
      </c>
      <c r="AL115" s="921"/>
      <c r="AM115" s="921"/>
      <c r="AN115" s="921"/>
      <c r="AO115" s="922"/>
      <c r="AP115" s="924">
        <v>0</v>
      </c>
      <c r="AQ115" s="925"/>
      <c r="AR115" s="925"/>
      <c r="AS115" s="925"/>
      <c r="AT115" s="926"/>
      <c r="AU115" s="934"/>
      <c r="AV115" s="935"/>
      <c r="AW115" s="935"/>
      <c r="AX115" s="935"/>
      <c r="AY115" s="935"/>
      <c r="AZ115" s="817" t="s">
        <v>433</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434</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30" customFormat="1" ht="26.25" customHeight="1" x14ac:dyDescent="0.15">
      <c r="A116" s="918"/>
      <c r="B116" s="919"/>
      <c r="C116" s="841" t="s">
        <v>435</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v>59</v>
      </c>
      <c r="AB116" s="782"/>
      <c r="AC116" s="782"/>
      <c r="AD116" s="782"/>
      <c r="AE116" s="783"/>
      <c r="AF116" s="784">
        <v>152</v>
      </c>
      <c r="AG116" s="782"/>
      <c r="AH116" s="782"/>
      <c r="AI116" s="782"/>
      <c r="AJ116" s="783"/>
      <c r="AK116" s="784">
        <v>998</v>
      </c>
      <c r="AL116" s="782"/>
      <c r="AM116" s="782"/>
      <c r="AN116" s="782"/>
      <c r="AO116" s="783"/>
      <c r="AP116" s="826">
        <v>0</v>
      </c>
      <c r="AQ116" s="827"/>
      <c r="AR116" s="827"/>
      <c r="AS116" s="827"/>
      <c r="AT116" s="828"/>
      <c r="AU116" s="934"/>
      <c r="AV116" s="935"/>
      <c r="AW116" s="935"/>
      <c r="AX116" s="935"/>
      <c r="AY116" s="935"/>
      <c r="AZ116" s="911" t="s">
        <v>436</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437</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30" customFormat="1" ht="26.25" customHeight="1" x14ac:dyDescent="0.15">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438</v>
      </c>
      <c r="Z117" s="899"/>
      <c r="AA117" s="904">
        <v>3980850</v>
      </c>
      <c r="AB117" s="905"/>
      <c r="AC117" s="905"/>
      <c r="AD117" s="905"/>
      <c r="AE117" s="906"/>
      <c r="AF117" s="907">
        <v>3985180</v>
      </c>
      <c r="AG117" s="905"/>
      <c r="AH117" s="905"/>
      <c r="AI117" s="905"/>
      <c r="AJ117" s="906"/>
      <c r="AK117" s="907">
        <v>3924565</v>
      </c>
      <c r="AL117" s="905"/>
      <c r="AM117" s="905"/>
      <c r="AN117" s="905"/>
      <c r="AO117" s="906"/>
      <c r="AP117" s="908"/>
      <c r="AQ117" s="909"/>
      <c r="AR117" s="909"/>
      <c r="AS117" s="909"/>
      <c r="AT117" s="910"/>
      <c r="AU117" s="934"/>
      <c r="AV117" s="935"/>
      <c r="AW117" s="935"/>
      <c r="AX117" s="935"/>
      <c r="AY117" s="935"/>
      <c r="AZ117" s="865" t="s">
        <v>439</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440</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x14ac:dyDescent="0.15">
      <c r="A118" s="897" t="s">
        <v>414</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411</v>
      </c>
      <c r="AB118" s="898"/>
      <c r="AC118" s="898"/>
      <c r="AD118" s="898"/>
      <c r="AE118" s="899"/>
      <c r="AF118" s="900" t="s">
        <v>412</v>
      </c>
      <c r="AG118" s="898"/>
      <c r="AH118" s="898"/>
      <c r="AI118" s="898"/>
      <c r="AJ118" s="899"/>
      <c r="AK118" s="900" t="s">
        <v>294</v>
      </c>
      <c r="AL118" s="898"/>
      <c r="AM118" s="898"/>
      <c r="AN118" s="898"/>
      <c r="AO118" s="899"/>
      <c r="AP118" s="901" t="s">
        <v>413</v>
      </c>
      <c r="AQ118" s="902"/>
      <c r="AR118" s="902"/>
      <c r="AS118" s="902"/>
      <c r="AT118" s="903"/>
      <c r="AU118" s="934"/>
      <c r="AV118" s="935"/>
      <c r="AW118" s="935"/>
      <c r="AX118" s="935"/>
      <c r="AY118" s="935"/>
      <c r="AZ118" s="840" t="s">
        <v>441</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442</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x14ac:dyDescent="0.15">
      <c r="A119" s="820" t="s">
        <v>417</v>
      </c>
      <c r="B119" s="821"/>
      <c r="C119" s="862"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879" t="s">
        <v>443</v>
      </c>
      <c r="BP119" s="880"/>
      <c r="BQ119" s="881">
        <v>33455365</v>
      </c>
      <c r="BR119" s="847"/>
      <c r="BS119" s="847"/>
      <c r="BT119" s="847"/>
      <c r="BU119" s="847"/>
      <c r="BV119" s="847">
        <v>31563437</v>
      </c>
      <c r="BW119" s="847"/>
      <c r="BX119" s="847"/>
      <c r="BY119" s="847"/>
      <c r="BZ119" s="847"/>
      <c r="CA119" s="847">
        <v>29909883</v>
      </c>
      <c r="CB119" s="847"/>
      <c r="CC119" s="847"/>
      <c r="CD119" s="847"/>
      <c r="CE119" s="847"/>
      <c r="CF119" s="750"/>
      <c r="CG119" s="751"/>
      <c r="CH119" s="751"/>
      <c r="CI119" s="751"/>
      <c r="CJ119" s="836"/>
      <c r="CK119" s="930"/>
      <c r="CL119" s="825"/>
      <c r="CM119" s="840" t="s">
        <v>444</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v>5392</v>
      </c>
      <c r="DH119" s="766"/>
      <c r="DI119" s="766"/>
      <c r="DJ119" s="766"/>
      <c r="DK119" s="767"/>
      <c r="DL119" s="768">
        <v>1110</v>
      </c>
      <c r="DM119" s="766"/>
      <c r="DN119" s="766"/>
      <c r="DO119" s="766"/>
      <c r="DP119" s="767"/>
      <c r="DQ119" s="768">
        <v>86232</v>
      </c>
      <c r="DR119" s="766"/>
      <c r="DS119" s="766"/>
      <c r="DT119" s="766"/>
      <c r="DU119" s="767"/>
      <c r="DV119" s="850">
        <v>0.7</v>
      </c>
      <c r="DW119" s="851"/>
      <c r="DX119" s="851"/>
      <c r="DY119" s="851"/>
      <c r="DZ119" s="852"/>
    </row>
    <row r="120" spans="1:130" s="230" customFormat="1" ht="26.25" customHeight="1" x14ac:dyDescent="0.15">
      <c r="A120" s="822"/>
      <c r="B120" s="823"/>
      <c r="C120" s="817" t="s">
        <v>421</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445</v>
      </c>
      <c r="AV120" s="883"/>
      <c r="AW120" s="883"/>
      <c r="AX120" s="883"/>
      <c r="AY120" s="884"/>
      <c r="AZ120" s="862" t="s">
        <v>446</v>
      </c>
      <c r="BA120" s="810"/>
      <c r="BB120" s="810"/>
      <c r="BC120" s="810"/>
      <c r="BD120" s="810"/>
      <c r="BE120" s="810"/>
      <c r="BF120" s="810"/>
      <c r="BG120" s="810"/>
      <c r="BH120" s="810"/>
      <c r="BI120" s="810"/>
      <c r="BJ120" s="810"/>
      <c r="BK120" s="810"/>
      <c r="BL120" s="810"/>
      <c r="BM120" s="810"/>
      <c r="BN120" s="810"/>
      <c r="BO120" s="810"/>
      <c r="BP120" s="811"/>
      <c r="BQ120" s="863">
        <v>18369528</v>
      </c>
      <c r="BR120" s="844"/>
      <c r="BS120" s="844"/>
      <c r="BT120" s="844"/>
      <c r="BU120" s="844"/>
      <c r="BV120" s="844">
        <v>18030879</v>
      </c>
      <c r="BW120" s="844"/>
      <c r="BX120" s="844"/>
      <c r="BY120" s="844"/>
      <c r="BZ120" s="844"/>
      <c r="CA120" s="844">
        <v>17350020</v>
      </c>
      <c r="CB120" s="844"/>
      <c r="CC120" s="844"/>
      <c r="CD120" s="844"/>
      <c r="CE120" s="844"/>
      <c r="CF120" s="868">
        <v>131.69999999999999</v>
      </c>
      <c r="CG120" s="869"/>
      <c r="CH120" s="869"/>
      <c r="CI120" s="869"/>
      <c r="CJ120" s="869"/>
      <c r="CK120" s="870" t="s">
        <v>447</v>
      </c>
      <c r="CL120" s="854"/>
      <c r="CM120" s="854"/>
      <c r="CN120" s="854"/>
      <c r="CO120" s="855"/>
      <c r="CP120" s="874" t="s">
        <v>392</v>
      </c>
      <c r="CQ120" s="875"/>
      <c r="CR120" s="875"/>
      <c r="CS120" s="875"/>
      <c r="CT120" s="875"/>
      <c r="CU120" s="875"/>
      <c r="CV120" s="875"/>
      <c r="CW120" s="875"/>
      <c r="CX120" s="875"/>
      <c r="CY120" s="875"/>
      <c r="CZ120" s="875"/>
      <c r="DA120" s="875"/>
      <c r="DB120" s="875"/>
      <c r="DC120" s="875"/>
      <c r="DD120" s="875"/>
      <c r="DE120" s="875"/>
      <c r="DF120" s="876"/>
      <c r="DG120" s="863">
        <v>4010147</v>
      </c>
      <c r="DH120" s="844"/>
      <c r="DI120" s="844"/>
      <c r="DJ120" s="844"/>
      <c r="DK120" s="844"/>
      <c r="DL120" s="844">
        <v>3501055</v>
      </c>
      <c r="DM120" s="844"/>
      <c r="DN120" s="844"/>
      <c r="DO120" s="844"/>
      <c r="DP120" s="844"/>
      <c r="DQ120" s="844">
        <v>3176912</v>
      </c>
      <c r="DR120" s="844"/>
      <c r="DS120" s="844"/>
      <c r="DT120" s="844"/>
      <c r="DU120" s="844"/>
      <c r="DV120" s="845">
        <v>24.1</v>
      </c>
      <c r="DW120" s="845"/>
      <c r="DX120" s="845"/>
      <c r="DY120" s="845"/>
      <c r="DZ120" s="846"/>
    </row>
    <row r="121" spans="1:130" s="230" customFormat="1" ht="26.25" customHeight="1" x14ac:dyDescent="0.15">
      <c r="A121" s="822"/>
      <c r="B121" s="823"/>
      <c r="C121" s="865" t="s">
        <v>448</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449</v>
      </c>
      <c r="BA121" s="754"/>
      <c r="BB121" s="754"/>
      <c r="BC121" s="754"/>
      <c r="BD121" s="754"/>
      <c r="BE121" s="754"/>
      <c r="BF121" s="754"/>
      <c r="BG121" s="754"/>
      <c r="BH121" s="754"/>
      <c r="BI121" s="754"/>
      <c r="BJ121" s="754"/>
      <c r="BK121" s="754"/>
      <c r="BL121" s="754"/>
      <c r="BM121" s="754"/>
      <c r="BN121" s="754"/>
      <c r="BO121" s="754"/>
      <c r="BP121" s="755"/>
      <c r="BQ121" s="818">
        <v>900690</v>
      </c>
      <c r="BR121" s="819"/>
      <c r="BS121" s="819"/>
      <c r="BT121" s="819"/>
      <c r="BU121" s="819"/>
      <c r="BV121" s="819">
        <v>725302</v>
      </c>
      <c r="BW121" s="819"/>
      <c r="BX121" s="819"/>
      <c r="BY121" s="819"/>
      <c r="BZ121" s="819"/>
      <c r="CA121" s="819">
        <v>557360</v>
      </c>
      <c r="CB121" s="819"/>
      <c r="CC121" s="819"/>
      <c r="CD121" s="819"/>
      <c r="CE121" s="819"/>
      <c r="CF121" s="877">
        <v>4.2</v>
      </c>
      <c r="CG121" s="878"/>
      <c r="CH121" s="878"/>
      <c r="CI121" s="878"/>
      <c r="CJ121" s="878"/>
      <c r="CK121" s="871"/>
      <c r="CL121" s="857"/>
      <c r="CM121" s="857"/>
      <c r="CN121" s="857"/>
      <c r="CO121" s="858"/>
      <c r="CP121" s="837" t="s">
        <v>390</v>
      </c>
      <c r="CQ121" s="838"/>
      <c r="CR121" s="838"/>
      <c r="CS121" s="838"/>
      <c r="CT121" s="838"/>
      <c r="CU121" s="838"/>
      <c r="CV121" s="838"/>
      <c r="CW121" s="838"/>
      <c r="CX121" s="838"/>
      <c r="CY121" s="838"/>
      <c r="CZ121" s="838"/>
      <c r="DA121" s="838"/>
      <c r="DB121" s="838"/>
      <c r="DC121" s="838"/>
      <c r="DD121" s="838"/>
      <c r="DE121" s="838"/>
      <c r="DF121" s="839"/>
      <c r="DG121" s="818">
        <v>1294360</v>
      </c>
      <c r="DH121" s="819"/>
      <c r="DI121" s="819"/>
      <c r="DJ121" s="819"/>
      <c r="DK121" s="819"/>
      <c r="DL121" s="819">
        <v>1141347</v>
      </c>
      <c r="DM121" s="819"/>
      <c r="DN121" s="819"/>
      <c r="DO121" s="819"/>
      <c r="DP121" s="819"/>
      <c r="DQ121" s="819">
        <v>1062441</v>
      </c>
      <c r="DR121" s="819"/>
      <c r="DS121" s="819"/>
      <c r="DT121" s="819"/>
      <c r="DU121" s="819"/>
      <c r="DV121" s="796">
        <v>8.1</v>
      </c>
      <c r="DW121" s="796"/>
      <c r="DX121" s="796"/>
      <c r="DY121" s="796"/>
      <c r="DZ121" s="797"/>
    </row>
    <row r="122" spans="1:130" s="230" customFormat="1" ht="26.25" customHeight="1" x14ac:dyDescent="0.15">
      <c r="A122" s="822"/>
      <c r="B122" s="823"/>
      <c r="C122" s="817" t="s">
        <v>431</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450</v>
      </c>
      <c r="BA122" s="841"/>
      <c r="BB122" s="841"/>
      <c r="BC122" s="841"/>
      <c r="BD122" s="841"/>
      <c r="BE122" s="841"/>
      <c r="BF122" s="841"/>
      <c r="BG122" s="841"/>
      <c r="BH122" s="841"/>
      <c r="BI122" s="841"/>
      <c r="BJ122" s="841"/>
      <c r="BK122" s="841"/>
      <c r="BL122" s="841"/>
      <c r="BM122" s="841"/>
      <c r="BN122" s="841"/>
      <c r="BO122" s="841"/>
      <c r="BP122" s="842"/>
      <c r="BQ122" s="881">
        <v>26572795</v>
      </c>
      <c r="BR122" s="847"/>
      <c r="BS122" s="847"/>
      <c r="BT122" s="847"/>
      <c r="BU122" s="847"/>
      <c r="BV122" s="847">
        <v>25173518</v>
      </c>
      <c r="BW122" s="847"/>
      <c r="BX122" s="847"/>
      <c r="BY122" s="847"/>
      <c r="BZ122" s="847"/>
      <c r="CA122" s="847">
        <v>23719144</v>
      </c>
      <c r="CB122" s="847"/>
      <c r="CC122" s="847"/>
      <c r="CD122" s="847"/>
      <c r="CE122" s="847"/>
      <c r="CF122" s="848">
        <v>180</v>
      </c>
      <c r="CG122" s="849"/>
      <c r="CH122" s="849"/>
      <c r="CI122" s="849"/>
      <c r="CJ122" s="849"/>
      <c r="CK122" s="871"/>
      <c r="CL122" s="857"/>
      <c r="CM122" s="857"/>
      <c r="CN122" s="857"/>
      <c r="CO122" s="858"/>
      <c r="CP122" s="837" t="s">
        <v>395</v>
      </c>
      <c r="CQ122" s="838"/>
      <c r="CR122" s="838"/>
      <c r="CS122" s="838"/>
      <c r="CT122" s="838"/>
      <c r="CU122" s="838"/>
      <c r="CV122" s="838"/>
      <c r="CW122" s="838"/>
      <c r="CX122" s="838"/>
      <c r="CY122" s="838"/>
      <c r="CZ122" s="838"/>
      <c r="DA122" s="838"/>
      <c r="DB122" s="838"/>
      <c r="DC122" s="838"/>
      <c r="DD122" s="838"/>
      <c r="DE122" s="838"/>
      <c r="DF122" s="839"/>
      <c r="DG122" s="818" t="s">
        <v>122</v>
      </c>
      <c r="DH122" s="819"/>
      <c r="DI122" s="819"/>
      <c r="DJ122" s="819"/>
      <c r="DK122" s="819"/>
      <c r="DL122" s="819" t="s">
        <v>122</v>
      </c>
      <c r="DM122" s="819"/>
      <c r="DN122" s="819"/>
      <c r="DO122" s="819"/>
      <c r="DP122" s="819"/>
      <c r="DQ122" s="819" t="s">
        <v>122</v>
      </c>
      <c r="DR122" s="819"/>
      <c r="DS122" s="819"/>
      <c r="DT122" s="819"/>
      <c r="DU122" s="819"/>
      <c r="DV122" s="796" t="s">
        <v>122</v>
      </c>
      <c r="DW122" s="796"/>
      <c r="DX122" s="796"/>
      <c r="DY122" s="796"/>
      <c r="DZ122" s="797"/>
    </row>
    <row r="123" spans="1:130" s="230" customFormat="1" ht="26.25" customHeight="1" x14ac:dyDescent="0.15">
      <c r="A123" s="822"/>
      <c r="B123" s="823"/>
      <c r="C123" s="817" t="s">
        <v>437</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51" t="s">
        <v>177</v>
      </c>
      <c r="BA123" s="251"/>
      <c r="BB123" s="251"/>
      <c r="BC123" s="251"/>
      <c r="BD123" s="251"/>
      <c r="BE123" s="251"/>
      <c r="BF123" s="251"/>
      <c r="BG123" s="251"/>
      <c r="BH123" s="251"/>
      <c r="BI123" s="251"/>
      <c r="BJ123" s="251"/>
      <c r="BK123" s="251"/>
      <c r="BL123" s="251"/>
      <c r="BM123" s="251"/>
      <c r="BN123" s="251"/>
      <c r="BO123" s="879" t="s">
        <v>451</v>
      </c>
      <c r="BP123" s="880"/>
      <c r="BQ123" s="834">
        <v>45843013</v>
      </c>
      <c r="BR123" s="835"/>
      <c r="BS123" s="835"/>
      <c r="BT123" s="835"/>
      <c r="BU123" s="835"/>
      <c r="BV123" s="835">
        <v>43929699</v>
      </c>
      <c r="BW123" s="835"/>
      <c r="BX123" s="835"/>
      <c r="BY123" s="835"/>
      <c r="BZ123" s="835"/>
      <c r="CA123" s="835">
        <v>41626524</v>
      </c>
      <c r="CB123" s="835"/>
      <c r="CC123" s="835"/>
      <c r="CD123" s="835"/>
      <c r="CE123" s="835"/>
      <c r="CF123" s="750"/>
      <c r="CG123" s="751"/>
      <c r="CH123" s="751"/>
      <c r="CI123" s="751"/>
      <c r="CJ123" s="836"/>
      <c r="CK123" s="871"/>
      <c r="CL123" s="857"/>
      <c r="CM123" s="857"/>
      <c r="CN123" s="857"/>
      <c r="CO123" s="858"/>
      <c r="CP123" s="837" t="s">
        <v>396</v>
      </c>
      <c r="CQ123" s="838"/>
      <c r="CR123" s="838"/>
      <c r="CS123" s="838"/>
      <c r="CT123" s="838"/>
      <c r="CU123" s="838"/>
      <c r="CV123" s="838"/>
      <c r="CW123" s="838"/>
      <c r="CX123" s="838"/>
      <c r="CY123" s="838"/>
      <c r="CZ123" s="838"/>
      <c r="DA123" s="838"/>
      <c r="DB123" s="838"/>
      <c r="DC123" s="838"/>
      <c r="DD123" s="838"/>
      <c r="DE123" s="838"/>
      <c r="DF123" s="839"/>
      <c r="DG123" s="781" t="s">
        <v>122</v>
      </c>
      <c r="DH123" s="782"/>
      <c r="DI123" s="782"/>
      <c r="DJ123" s="782"/>
      <c r="DK123" s="783"/>
      <c r="DL123" s="784" t="s">
        <v>122</v>
      </c>
      <c r="DM123" s="782"/>
      <c r="DN123" s="782"/>
      <c r="DO123" s="782"/>
      <c r="DP123" s="783"/>
      <c r="DQ123" s="784" t="s">
        <v>122</v>
      </c>
      <c r="DR123" s="782"/>
      <c r="DS123" s="782"/>
      <c r="DT123" s="782"/>
      <c r="DU123" s="783"/>
      <c r="DV123" s="826" t="s">
        <v>122</v>
      </c>
      <c r="DW123" s="827"/>
      <c r="DX123" s="827"/>
      <c r="DY123" s="827"/>
      <c r="DZ123" s="828"/>
    </row>
    <row r="124" spans="1:130" s="230" customFormat="1" ht="26.25" customHeight="1" thickBot="1" x14ac:dyDescent="0.2">
      <c r="A124" s="822"/>
      <c r="B124" s="823"/>
      <c r="C124" s="817" t="s">
        <v>440</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452</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453</v>
      </c>
      <c r="CQ124" s="838"/>
      <c r="CR124" s="838"/>
      <c r="CS124" s="838"/>
      <c r="CT124" s="838"/>
      <c r="CU124" s="838"/>
      <c r="CV124" s="838"/>
      <c r="CW124" s="838"/>
      <c r="CX124" s="838"/>
      <c r="CY124" s="838"/>
      <c r="CZ124" s="838"/>
      <c r="DA124" s="838"/>
      <c r="DB124" s="838"/>
      <c r="DC124" s="838"/>
      <c r="DD124" s="838"/>
      <c r="DE124" s="838"/>
      <c r="DF124" s="839"/>
      <c r="DG124" s="765" t="s">
        <v>122</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x14ac:dyDescent="0.15">
      <c r="A125" s="822"/>
      <c r="B125" s="823"/>
      <c r="C125" s="817" t="s">
        <v>442</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454</v>
      </c>
      <c r="CL125" s="854"/>
      <c r="CM125" s="854"/>
      <c r="CN125" s="854"/>
      <c r="CO125" s="855"/>
      <c r="CP125" s="862" t="s">
        <v>455</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x14ac:dyDescent="0.2">
      <c r="A126" s="822"/>
      <c r="B126" s="823"/>
      <c r="C126" s="817" t="s">
        <v>444</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t="s">
        <v>122</v>
      </c>
      <c r="AL126" s="782"/>
      <c r="AM126" s="782"/>
      <c r="AN126" s="782"/>
      <c r="AO126" s="783"/>
      <c r="AP126" s="826" t="s">
        <v>122</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456</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x14ac:dyDescent="0.15">
      <c r="A127" s="824"/>
      <c r="B127" s="825"/>
      <c r="C127" s="840" t="s">
        <v>457</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v>3097</v>
      </c>
      <c r="AB127" s="782"/>
      <c r="AC127" s="782"/>
      <c r="AD127" s="782"/>
      <c r="AE127" s="783"/>
      <c r="AF127" s="784">
        <v>1233</v>
      </c>
      <c r="AG127" s="782"/>
      <c r="AH127" s="782"/>
      <c r="AI127" s="782"/>
      <c r="AJ127" s="783"/>
      <c r="AK127" s="784">
        <v>1074</v>
      </c>
      <c r="AL127" s="782"/>
      <c r="AM127" s="782"/>
      <c r="AN127" s="782"/>
      <c r="AO127" s="783"/>
      <c r="AP127" s="826">
        <v>0</v>
      </c>
      <c r="AQ127" s="827"/>
      <c r="AR127" s="827"/>
      <c r="AS127" s="827"/>
      <c r="AT127" s="828"/>
      <c r="AU127" s="232"/>
      <c r="AV127" s="232"/>
      <c r="AW127" s="232"/>
      <c r="AX127" s="843"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462</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x14ac:dyDescent="0.2">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v>171022</v>
      </c>
      <c r="AB128" s="803"/>
      <c r="AC128" s="803"/>
      <c r="AD128" s="803"/>
      <c r="AE128" s="804"/>
      <c r="AF128" s="805">
        <v>171627</v>
      </c>
      <c r="AG128" s="803"/>
      <c r="AH128" s="803"/>
      <c r="AI128" s="803"/>
      <c r="AJ128" s="804"/>
      <c r="AK128" s="805">
        <v>227698</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8" t="s">
        <v>122</v>
      </c>
      <c r="BG128" s="789"/>
      <c r="BH128" s="789"/>
      <c r="BI128" s="789"/>
      <c r="BJ128" s="789"/>
      <c r="BK128" s="789"/>
      <c r="BL128" s="812"/>
      <c r="BM128" s="788">
        <v>12.68</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466</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467</v>
      </c>
      <c r="X129" s="779"/>
      <c r="Y129" s="779"/>
      <c r="Z129" s="780"/>
      <c r="AA129" s="781">
        <v>16666459</v>
      </c>
      <c r="AB129" s="782"/>
      <c r="AC129" s="782"/>
      <c r="AD129" s="782"/>
      <c r="AE129" s="783"/>
      <c r="AF129" s="784">
        <v>16221783</v>
      </c>
      <c r="AG129" s="782"/>
      <c r="AH129" s="782"/>
      <c r="AI129" s="782"/>
      <c r="AJ129" s="783"/>
      <c r="AK129" s="784">
        <v>16373794</v>
      </c>
      <c r="AL129" s="782"/>
      <c r="AM129" s="782"/>
      <c r="AN129" s="782"/>
      <c r="AO129" s="783"/>
      <c r="AP129" s="785"/>
      <c r="AQ129" s="786"/>
      <c r="AR129" s="786"/>
      <c r="AS129" s="786"/>
      <c r="AT129" s="787"/>
      <c r="AU129" s="233"/>
      <c r="AV129" s="233"/>
      <c r="AW129" s="233"/>
      <c r="AX129" s="753" t="s">
        <v>468</v>
      </c>
      <c r="AY129" s="754"/>
      <c r="AZ129" s="754"/>
      <c r="BA129" s="754"/>
      <c r="BB129" s="754"/>
      <c r="BC129" s="754"/>
      <c r="BD129" s="754"/>
      <c r="BE129" s="755"/>
      <c r="BF129" s="772" t="s">
        <v>122</v>
      </c>
      <c r="BG129" s="773"/>
      <c r="BH129" s="773"/>
      <c r="BI129" s="773"/>
      <c r="BJ129" s="773"/>
      <c r="BK129" s="773"/>
      <c r="BL129" s="774"/>
      <c r="BM129" s="772">
        <v>17.68</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469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470</v>
      </c>
      <c r="X130" s="779"/>
      <c r="Y130" s="779"/>
      <c r="Z130" s="780"/>
      <c r="AA130" s="781">
        <v>3200599</v>
      </c>
      <c r="AB130" s="782"/>
      <c r="AC130" s="782"/>
      <c r="AD130" s="782"/>
      <c r="AE130" s="783"/>
      <c r="AF130" s="784">
        <v>3185570</v>
      </c>
      <c r="AG130" s="782"/>
      <c r="AH130" s="782"/>
      <c r="AI130" s="782"/>
      <c r="AJ130" s="783"/>
      <c r="AK130" s="784">
        <v>3198211</v>
      </c>
      <c r="AL130" s="782"/>
      <c r="AM130" s="782"/>
      <c r="AN130" s="782"/>
      <c r="AO130" s="783"/>
      <c r="AP130" s="785"/>
      <c r="AQ130" s="786"/>
      <c r="AR130" s="786"/>
      <c r="AS130" s="786"/>
      <c r="AT130" s="787"/>
      <c r="AU130" s="233"/>
      <c r="AV130" s="233"/>
      <c r="AW130" s="233"/>
      <c r="AX130" s="753" t="s">
        <v>471</v>
      </c>
      <c r="AY130" s="754"/>
      <c r="AZ130" s="754"/>
      <c r="BA130" s="754"/>
      <c r="BB130" s="754"/>
      <c r="BC130" s="754"/>
      <c r="BD130" s="754"/>
      <c r="BE130" s="755"/>
      <c r="BF130" s="756">
        <v>4.3</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472</v>
      </c>
      <c r="X131" s="763"/>
      <c r="Y131" s="763"/>
      <c r="Z131" s="764"/>
      <c r="AA131" s="765">
        <v>13465860</v>
      </c>
      <c r="AB131" s="766"/>
      <c r="AC131" s="766"/>
      <c r="AD131" s="766"/>
      <c r="AE131" s="767"/>
      <c r="AF131" s="768">
        <v>13036213</v>
      </c>
      <c r="AG131" s="766"/>
      <c r="AH131" s="766"/>
      <c r="AI131" s="766"/>
      <c r="AJ131" s="767"/>
      <c r="AK131" s="768">
        <v>13175583</v>
      </c>
      <c r="AL131" s="766"/>
      <c r="AM131" s="766"/>
      <c r="AN131" s="766"/>
      <c r="AO131" s="767"/>
      <c r="AP131" s="769"/>
      <c r="AQ131" s="770"/>
      <c r="AR131" s="770"/>
      <c r="AS131" s="770"/>
      <c r="AT131" s="771"/>
      <c r="AU131" s="233"/>
      <c r="AV131" s="233"/>
      <c r="AW131" s="233"/>
      <c r="AX131" s="731" t="s">
        <v>473</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474</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475</v>
      </c>
      <c r="W132" s="744"/>
      <c r="X132" s="744"/>
      <c r="Y132" s="744"/>
      <c r="Z132" s="745"/>
      <c r="AA132" s="746">
        <v>4.5242487300000001</v>
      </c>
      <c r="AB132" s="747"/>
      <c r="AC132" s="747"/>
      <c r="AD132" s="747"/>
      <c r="AE132" s="748"/>
      <c r="AF132" s="749">
        <v>4.817219541</v>
      </c>
      <c r="AG132" s="747"/>
      <c r="AH132" s="747"/>
      <c r="AI132" s="747"/>
      <c r="AJ132" s="748"/>
      <c r="AK132" s="749">
        <v>3.7846978</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476</v>
      </c>
      <c r="W133" s="723"/>
      <c r="X133" s="723"/>
      <c r="Y133" s="723"/>
      <c r="Z133" s="724"/>
      <c r="AA133" s="725">
        <v>3.8</v>
      </c>
      <c r="AB133" s="726"/>
      <c r="AC133" s="726"/>
      <c r="AD133" s="726"/>
      <c r="AE133" s="727"/>
      <c r="AF133" s="725">
        <v>4.2</v>
      </c>
      <c r="AG133" s="726"/>
      <c r="AH133" s="726"/>
      <c r="AI133" s="726"/>
      <c r="AJ133" s="727"/>
      <c r="AK133" s="725">
        <v>4.3</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D9sh8ReMvFe4qKetXbaFmcS0WE8jjgpQu4/uxfcZv/UYD15iFYQu4DDsh2JwvjZATiihjYzKBp55LeRf6Cimg==" saltValue="2TcGVUOn9rL2NZ+LXawM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ndXE8SKXeOc20YFilLXGaK5HXOOQBeYLmfXyZ3JcW8WqTbnU0WjSGPR1EKgcbdhCF7U8hyiyCxPCCdb3Jvs0A==" saltValue="Pr6HrSmy0MoCGiyw30j1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pb8+L8DvzsdU+zAYlhXdpzSgGqEsRe69OFD6A1TspEPaAdfodJlaa5MymKgTgNs85Ds39LSUbpTPRoERj5tA==" saltValue="q5+2hfCocoYBVaQMNbT3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485</v>
      </c>
      <c r="AL9" s="1135"/>
      <c r="AM9" s="1135"/>
      <c r="AN9" s="1136"/>
      <c r="AO9" s="281">
        <v>4090110</v>
      </c>
      <c r="AP9" s="281">
        <v>99101</v>
      </c>
      <c r="AQ9" s="282">
        <v>107616</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486</v>
      </c>
      <c r="AL10" s="1135"/>
      <c r="AM10" s="1135"/>
      <c r="AN10" s="1136"/>
      <c r="AO10" s="284">
        <v>530711</v>
      </c>
      <c r="AP10" s="284">
        <v>12859</v>
      </c>
      <c r="AQ10" s="285">
        <v>10095</v>
      </c>
      <c r="AR10" s="286">
        <v>27.4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487</v>
      </c>
      <c r="AL11" s="1135"/>
      <c r="AM11" s="1135"/>
      <c r="AN11" s="1136"/>
      <c r="AO11" s="284">
        <v>74217</v>
      </c>
      <c r="AP11" s="284">
        <v>1798</v>
      </c>
      <c r="AQ11" s="285">
        <v>1704</v>
      </c>
      <c r="AR11" s="286">
        <v>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488</v>
      </c>
      <c r="AL12" s="1135"/>
      <c r="AM12" s="1135"/>
      <c r="AN12" s="1136"/>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490</v>
      </c>
      <c r="AL13" s="1135"/>
      <c r="AM13" s="1135"/>
      <c r="AN13" s="1136"/>
      <c r="AO13" s="284">
        <v>117902</v>
      </c>
      <c r="AP13" s="284">
        <v>2857</v>
      </c>
      <c r="AQ13" s="285">
        <v>4110</v>
      </c>
      <c r="AR13" s="286">
        <v>-30.5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491</v>
      </c>
      <c r="AL14" s="1135"/>
      <c r="AM14" s="1135"/>
      <c r="AN14" s="1136"/>
      <c r="AO14" s="284" t="s">
        <v>489</v>
      </c>
      <c r="AP14" s="284" t="s">
        <v>489</v>
      </c>
      <c r="AQ14" s="285">
        <v>2451</v>
      </c>
      <c r="AR14" s="286" t="s">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492</v>
      </c>
      <c r="AL15" s="1138"/>
      <c r="AM15" s="1138"/>
      <c r="AN15" s="1139"/>
      <c r="AO15" s="284">
        <v>-222250</v>
      </c>
      <c r="AP15" s="284">
        <v>-5385</v>
      </c>
      <c r="AQ15" s="285">
        <v>-6399</v>
      </c>
      <c r="AR15" s="286">
        <v>-15.8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4590690</v>
      </c>
      <c r="AP16" s="284">
        <v>111230</v>
      </c>
      <c r="AQ16" s="285">
        <v>119584</v>
      </c>
      <c r="AR16" s="286">
        <v>-7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497</v>
      </c>
      <c r="AL21" s="1141"/>
      <c r="AM21" s="1141"/>
      <c r="AN21" s="1142"/>
      <c r="AO21" s="297">
        <v>8.8000000000000007</v>
      </c>
      <c r="AP21" s="298">
        <v>10.86</v>
      </c>
      <c r="AQ21" s="299">
        <v>-2.06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498</v>
      </c>
      <c r="AL22" s="1141"/>
      <c r="AM22" s="1141"/>
      <c r="AN22" s="1142"/>
      <c r="AO22" s="302">
        <v>98.3</v>
      </c>
      <c r="AP22" s="303">
        <v>97.3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3" t="s">
        <v>499</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502</v>
      </c>
      <c r="AL32" s="1125"/>
      <c r="AM32" s="1125"/>
      <c r="AN32" s="1126"/>
      <c r="AO32" s="312">
        <v>3125099</v>
      </c>
      <c r="AP32" s="312">
        <v>75720</v>
      </c>
      <c r="AQ32" s="313">
        <v>75090</v>
      </c>
      <c r="AR32" s="314">
        <v>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503</v>
      </c>
      <c r="AL33" s="1125"/>
      <c r="AM33" s="1125"/>
      <c r="AN33" s="1126"/>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504</v>
      </c>
      <c r="AL34" s="1125"/>
      <c r="AM34" s="1125"/>
      <c r="AN34" s="1126"/>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505</v>
      </c>
      <c r="AL35" s="1125"/>
      <c r="AM35" s="1125"/>
      <c r="AN35" s="1126"/>
      <c r="AO35" s="312">
        <v>566761</v>
      </c>
      <c r="AP35" s="312">
        <v>13732</v>
      </c>
      <c r="AQ35" s="313">
        <v>17211</v>
      </c>
      <c r="AR35" s="314">
        <v>-20.2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506</v>
      </c>
      <c r="AL36" s="1125"/>
      <c r="AM36" s="1125"/>
      <c r="AN36" s="1126"/>
      <c r="AO36" s="312">
        <v>230633</v>
      </c>
      <c r="AP36" s="312">
        <v>5588</v>
      </c>
      <c r="AQ36" s="313">
        <v>2478</v>
      </c>
      <c r="AR36" s="314">
        <v>125.5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507</v>
      </c>
      <c r="AL37" s="1125"/>
      <c r="AM37" s="1125"/>
      <c r="AN37" s="1126"/>
      <c r="AO37" s="312">
        <v>1074</v>
      </c>
      <c r="AP37" s="312">
        <v>26</v>
      </c>
      <c r="AQ37" s="313">
        <v>654</v>
      </c>
      <c r="AR37" s="314">
        <v>-96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508</v>
      </c>
      <c r="AL38" s="1128"/>
      <c r="AM38" s="1128"/>
      <c r="AN38" s="1129"/>
      <c r="AO38" s="315">
        <v>998</v>
      </c>
      <c r="AP38" s="315">
        <v>24</v>
      </c>
      <c r="AQ38" s="316">
        <v>4</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509</v>
      </c>
      <c r="AL39" s="1128"/>
      <c r="AM39" s="1128"/>
      <c r="AN39" s="1129"/>
      <c r="AO39" s="312">
        <v>-227698</v>
      </c>
      <c r="AP39" s="312">
        <v>-5517</v>
      </c>
      <c r="AQ39" s="313">
        <v>-3502</v>
      </c>
      <c r="AR39" s="314">
        <v>57.5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510</v>
      </c>
      <c r="AL40" s="1125"/>
      <c r="AM40" s="1125"/>
      <c r="AN40" s="1126"/>
      <c r="AO40" s="312">
        <v>-3198211</v>
      </c>
      <c r="AP40" s="312">
        <v>-77491</v>
      </c>
      <c r="AQ40" s="313">
        <v>-63750</v>
      </c>
      <c r="AR40" s="314">
        <v>21.6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498656</v>
      </c>
      <c r="AP41" s="312">
        <v>12082</v>
      </c>
      <c r="AQ41" s="313">
        <v>28185</v>
      </c>
      <c r="AR41" s="314">
        <v>-57.1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480</v>
      </c>
      <c r="AN49" s="1119" t="s">
        <v>513</v>
      </c>
      <c r="AO49" s="1120"/>
      <c r="AP49" s="1120"/>
      <c r="AQ49" s="1120"/>
      <c r="AR49" s="112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6248402</v>
      </c>
      <c r="AN51" s="334">
        <v>144119</v>
      </c>
      <c r="AO51" s="335">
        <v>49.1</v>
      </c>
      <c r="AP51" s="336">
        <v>132981</v>
      </c>
      <c r="AQ51" s="337">
        <v>58.7</v>
      </c>
      <c r="AR51" s="338">
        <v>-9.6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2609361</v>
      </c>
      <c r="AN52" s="342">
        <v>60185</v>
      </c>
      <c r="AO52" s="343">
        <v>23.7</v>
      </c>
      <c r="AP52" s="344">
        <v>56973</v>
      </c>
      <c r="AQ52" s="345">
        <v>9.1999999999999993</v>
      </c>
      <c r="AR52" s="346">
        <v>14.5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5461282</v>
      </c>
      <c r="AN53" s="334">
        <v>127651</v>
      </c>
      <c r="AO53" s="335">
        <v>-11.4</v>
      </c>
      <c r="AP53" s="336">
        <v>128523</v>
      </c>
      <c r="AQ53" s="337">
        <v>-3.4</v>
      </c>
      <c r="AR53" s="338">
        <v>-8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3862792</v>
      </c>
      <c r="AN54" s="342">
        <v>90288</v>
      </c>
      <c r="AO54" s="343">
        <v>50</v>
      </c>
      <c r="AP54" s="344">
        <v>56792</v>
      </c>
      <c r="AQ54" s="345">
        <v>-0.3</v>
      </c>
      <c r="AR54" s="346">
        <v>50.3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6773627</v>
      </c>
      <c r="AN55" s="334">
        <v>160410</v>
      </c>
      <c r="AO55" s="335">
        <v>25.7</v>
      </c>
      <c r="AP55" s="336">
        <v>96469</v>
      </c>
      <c r="AQ55" s="337">
        <v>-24.9</v>
      </c>
      <c r="AR55" s="338">
        <v>50.6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5096802</v>
      </c>
      <c r="AN56" s="342">
        <v>120700</v>
      </c>
      <c r="AO56" s="343">
        <v>33.700000000000003</v>
      </c>
      <c r="AP56" s="344">
        <v>49775</v>
      </c>
      <c r="AQ56" s="345">
        <v>-12.4</v>
      </c>
      <c r="AR56" s="346">
        <v>46.1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4862915</v>
      </c>
      <c r="AN57" s="334">
        <v>116257</v>
      </c>
      <c r="AO57" s="335">
        <v>-27.5</v>
      </c>
      <c r="AP57" s="336">
        <v>85743</v>
      </c>
      <c r="AQ57" s="337">
        <v>-11.1</v>
      </c>
      <c r="AR57" s="338">
        <v>-16.399999999999999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2160182</v>
      </c>
      <c r="AN58" s="342">
        <v>51643</v>
      </c>
      <c r="AO58" s="343">
        <v>-57.2</v>
      </c>
      <c r="AP58" s="344">
        <v>45231</v>
      </c>
      <c r="AQ58" s="345">
        <v>-9.1</v>
      </c>
      <c r="AR58" s="346">
        <v>-48.1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4205477</v>
      </c>
      <c r="AN59" s="334">
        <v>101897</v>
      </c>
      <c r="AO59" s="335">
        <v>-12.4</v>
      </c>
      <c r="AP59" s="336">
        <v>92509</v>
      </c>
      <c r="AQ59" s="337">
        <v>7.9</v>
      </c>
      <c r="AR59" s="338">
        <v>-20.3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2561715</v>
      </c>
      <c r="AN60" s="342">
        <v>62069</v>
      </c>
      <c r="AO60" s="343">
        <v>20.2</v>
      </c>
      <c r="AP60" s="344">
        <v>52274</v>
      </c>
      <c r="AQ60" s="345">
        <v>15.6</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5510341</v>
      </c>
      <c r="AN61" s="349">
        <v>130067</v>
      </c>
      <c r="AO61" s="350">
        <v>4.7</v>
      </c>
      <c r="AP61" s="351">
        <v>107245</v>
      </c>
      <c r="AQ61" s="352">
        <v>5.4</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3258170</v>
      </c>
      <c r="AN62" s="342">
        <v>76977</v>
      </c>
      <c r="AO62" s="343">
        <v>14.1</v>
      </c>
      <c r="AP62" s="344">
        <v>52209</v>
      </c>
      <c r="AQ62" s="345">
        <v>0.6</v>
      </c>
      <c r="AR62" s="346">
        <v>13.5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ASLztE0lLkORzFTr1/tAeXtHRjeKjNC9rl/O5ilQmpCRUjHgGplwAZ2nnleP8VTmf3nOpbWCdbmuPaXlJh8Jw==" saltValue="bdifLPRKV/wXB666+e6M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xOpMRo4DHKvazFmpPvscD8xz7vRU8uaPBrEUXaA5fyx4k328Ip4LXcpRtNk0Uo1/BnikeBmoatahYsUWWdjTdA==" saltValue="odhKxL7v1FsuXGAsagVQ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EvnrIwGpPjty2tNpCIE9BzDeuAExUbvXFPYM23uPN7YqQ+G4UHwT1KeeJ89ixtFDiF9JwZyEtjnxlnAFc4Pa5Q==" saltValue="W4s77R/tX1B80+4ZsyOr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3" t="s">
        <v>3</v>
      </c>
      <c r="D47" s="1143"/>
      <c r="E47" s="1144"/>
      <c r="F47" s="11">
        <v>7.85</v>
      </c>
      <c r="G47" s="12">
        <v>12.26</v>
      </c>
      <c r="H47" s="12">
        <v>11.95</v>
      </c>
      <c r="I47" s="12">
        <v>12.28</v>
      </c>
      <c r="J47" s="13">
        <v>12.17</v>
      </c>
    </row>
    <row r="48" spans="2:10" ht="57.75" customHeight="1" x14ac:dyDescent="0.15">
      <c r="B48" s="14"/>
      <c r="C48" s="1145" t="s">
        <v>4</v>
      </c>
      <c r="D48" s="1145"/>
      <c r="E48" s="1146"/>
      <c r="F48" s="15">
        <v>8.65</v>
      </c>
      <c r="G48" s="16">
        <v>9.14</v>
      </c>
      <c r="H48" s="16">
        <v>6.71</v>
      </c>
      <c r="I48" s="16">
        <v>7.9</v>
      </c>
      <c r="J48" s="17">
        <v>5.03</v>
      </c>
    </row>
    <row r="49" spans="2:10" ht="57.75" customHeight="1" thickBot="1" x14ac:dyDescent="0.2">
      <c r="B49" s="18"/>
      <c r="C49" s="1147" t="s">
        <v>5</v>
      </c>
      <c r="D49" s="1147"/>
      <c r="E49" s="1148"/>
      <c r="F49" s="19">
        <v>6.62</v>
      </c>
      <c r="G49" s="20">
        <v>4.83</v>
      </c>
      <c r="H49" s="20">
        <v>3.56</v>
      </c>
      <c r="I49" s="20">
        <v>4.51</v>
      </c>
      <c r="J49" s="21">
        <v>1.1299999999999999</v>
      </c>
    </row>
    <row r="50" spans="2:10" x14ac:dyDescent="0.15"/>
  </sheetData>
  <sheetProtection algorithmName="SHA-512" hashValue="cKkqsJPWer+7aL6DjSFvUm22R8Ma79Oae74mcUnVdVoVuZJssHjiswdzanrwR2Ck/2jOvNrsYk8IEJzOv4M/QA==" saltValue="gHZSJ1lkAwCYMESrfBSZ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5" t="s">
        <v>532</v>
      </c>
      <c r="D34" s="1155"/>
      <c r="E34" s="1156"/>
      <c r="F34" s="32">
        <v>7.46</v>
      </c>
      <c r="G34" s="33">
        <v>7.63</v>
      </c>
      <c r="H34" s="33">
        <v>6.27</v>
      </c>
      <c r="I34" s="33">
        <v>6.66</v>
      </c>
      <c r="J34" s="34">
        <v>7.12</v>
      </c>
      <c r="K34" s="22"/>
      <c r="L34" s="22"/>
      <c r="M34" s="22"/>
      <c r="N34" s="22"/>
      <c r="O34" s="22"/>
      <c r="P34" s="22"/>
    </row>
    <row r="35" spans="1:16" ht="39" customHeight="1" x14ac:dyDescent="0.15">
      <c r="A35" s="22"/>
      <c r="B35" s="35"/>
      <c r="C35" s="1149" t="s">
        <v>533</v>
      </c>
      <c r="D35" s="1150"/>
      <c r="E35" s="1151"/>
      <c r="F35" s="36">
        <v>8.64</v>
      </c>
      <c r="G35" s="37">
        <v>9.1300000000000008</v>
      </c>
      <c r="H35" s="37">
        <v>6.7</v>
      </c>
      <c r="I35" s="37">
        <v>7.89</v>
      </c>
      <c r="J35" s="38">
        <v>5.0199999999999996</v>
      </c>
      <c r="K35" s="22"/>
      <c r="L35" s="22"/>
      <c r="M35" s="22"/>
      <c r="N35" s="22"/>
      <c r="O35" s="22"/>
      <c r="P35" s="22"/>
    </row>
    <row r="36" spans="1:16" ht="39" customHeight="1" x14ac:dyDescent="0.15">
      <c r="A36" s="22"/>
      <c r="B36" s="35"/>
      <c r="C36" s="1149" t="s">
        <v>534</v>
      </c>
      <c r="D36" s="1150"/>
      <c r="E36" s="1151"/>
      <c r="F36" s="36">
        <v>0</v>
      </c>
      <c r="G36" s="37">
        <v>0</v>
      </c>
      <c r="H36" s="37">
        <v>4.08</v>
      </c>
      <c r="I36" s="37">
        <v>1.74</v>
      </c>
      <c r="J36" s="38">
        <v>3.74</v>
      </c>
      <c r="K36" s="22"/>
      <c r="L36" s="22"/>
      <c r="M36" s="22"/>
      <c r="N36" s="22"/>
      <c r="O36" s="22"/>
      <c r="P36" s="22"/>
    </row>
    <row r="37" spans="1:16" ht="39" customHeight="1" x14ac:dyDescent="0.15">
      <c r="A37" s="22"/>
      <c r="B37" s="35"/>
      <c r="C37" s="1149" t="s">
        <v>535</v>
      </c>
      <c r="D37" s="1150"/>
      <c r="E37" s="1151"/>
      <c r="F37" s="36" t="s">
        <v>489</v>
      </c>
      <c r="G37" s="37">
        <v>2.76</v>
      </c>
      <c r="H37" s="37">
        <v>2.88</v>
      </c>
      <c r="I37" s="37">
        <v>3.02</v>
      </c>
      <c r="J37" s="38">
        <v>2.97</v>
      </c>
      <c r="K37" s="22"/>
      <c r="L37" s="22"/>
      <c r="M37" s="22"/>
      <c r="N37" s="22"/>
      <c r="O37" s="22"/>
      <c r="P37" s="22"/>
    </row>
    <row r="38" spans="1:16" ht="39" customHeight="1" x14ac:dyDescent="0.15">
      <c r="A38" s="22"/>
      <c r="B38" s="35"/>
      <c r="C38" s="1149" t="s">
        <v>536</v>
      </c>
      <c r="D38" s="1150"/>
      <c r="E38" s="1151"/>
      <c r="F38" s="36">
        <v>0.53</v>
      </c>
      <c r="G38" s="37">
        <v>1.02</v>
      </c>
      <c r="H38" s="37">
        <v>0.96</v>
      </c>
      <c r="I38" s="37">
        <v>1.02</v>
      </c>
      <c r="J38" s="38">
        <v>0.11</v>
      </c>
      <c r="K38" s="22"/>
      <c r="L38" s="22"/>
      <c r="M38" s="22"/>
      <c r="N38" s="22"/>
      <c r="O38" s="22"/>
      <c r="P38" s="22"/>
    </row>
    <row r="39" spans="1:16" ht="39" customHeight="1" x14ac:dyDescent="0.15">
      <c r="A39" s="22"/>
      <c r="B39" s="35"/>
      <c r="C39" s="1149" t="s">
        <v>537</v>
      </c>
      <c r="D39" s="1150"/>
      <c r="E39" s="1151"/>
      <c r="F39" s="36">
        <v>0</v>
      </c>
      <c r="G39" s="37">
        <v>0</v>
      </c>
      <c r="H39" s="37">
        <v>0.01</v>
      </c>
      <c r="I39" s="37">
        <v>0.04</v>
      </c>
      <c r="J39" s="38">
        <v>0.03</v>
      </c>
      <c r="K39" s="22"/>
      <c r="L39" s="22"/>
      <c r="M39" s="22"/>
      <c r="N39" s="22"/>
      <c r="O39" s="22"/>
      <c r="P39" s="22"/>
    </row>
    <row r="40" spans="1:16" ht="39" customHeight="1" x14ac:dyDescent="0.15">
      <c r="A40" s="22"/>
      <c r="B40" s="35"/>
      <c r="C40" s="1149" t="s">
        <v>538</v>
      </c>
      <c r="D40" s="1150"/>
      <c r="E40" s="1151"/>
      <c r="F40" s="36">
        <v>0</v>
      </c>
      <c r="G40" s="37">
        <v>0</v>
      </c>
      <c r="H40" s="37">
        <v>0.01</v>
      </c>
      <c r="I40" s="37">
        <v>0.02</v>
      </c>
      <c r="J40" s="38">
        <v>0.02</v>
      </c>
      <c r="K40" s="22"/>
      <c r="L40" s="22"/>
      <c r="M40" s="22"/>
      <c r="N40" s="22"/>
      <c r="O40" s="22"/>
      <c r="P40" s="22"/>
    </row>
    <row r="41" spans="1:16" ht="39" customHeight="1" x14ac:dyDescent="0.15">
      <c r="A41" s="22"/>
      <c r="B41" s="35"/>
      <c r="C41" s="1149" t="s">
        <v>539</v>
      </c>
      <c r="D41" s="1150"/>
      <c r="E41" s="1151"/>
      <c r="F41" s="36">
        <v>0</v>
      </c>
      <c r="G41" s="37">
        <v>0</v>
      </c>
      <c r="H41" s="37">
        <v>0</v>
      </c>
      <c r="I41" s="37">
        <v>0</v>
      </c>
      <c r="J41" s="38">
        <v>0</v>
      </c>
      <c r="K41" s="22"/>
      <c r="L41" s="22"/>
      <c r="M41" s="22"/>
      <c r="N41" s="22"/>
      <c r="O41" s="22"/>
      <c r="P41" s="22"/>
    </row>
    <row r="42" spans="1:16" ht="39" customHeight="1" x14ac:dyDescent="0.15">
      <c r="A42" s="22"/>
      <c r="B42" s="39"/>
      <c r="C42" s="1149" t="s">
        <v>540</v>
      </c>
      <c r="D42" s="1150"/>
      <c r="E42" s="1151"/>
      <c r="F42" s="36" t="s">
        <v>489</v>
      </c>
      <c r="G42" s="37" t="s">
        <v>489</v>
      </c>
      <c r="H42" s="37" t="s">
        <v>489</v>
      </c>
      <c r="I42" s="37" t="s">
        <v>489</v>
      </c>
      <c r="J42" s="38" t="s">
        <v>489</v>
      </c>
      <c r="K42" s="22"/>
      <c r="L42" s="22"/>
      <c r="M42" s="22"/>
      <c r="N42" s="22"/>
      <c r="O42" s="22"/>
      <c r="P42" s="22"/>
    </row>
    <row r="43" spans="1:16" ht="39" customHeight="1" thickBot="1" x14ac:dyDescent="0.2">
      <c r="A43" s="22"/>
      <c r="B43" s="40"/>
      <c r="C43" s="1152" t="s">
        <v>541</v>
      </c>
      <c r="D43" s="1153"/>
      <c r="E43" s="1154"/>
      <c r="F43" s="41">
        <v>0.31</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sU7k/5xfhCKmfsI4w+R91owSFfRyg4qhTjywafDrVw/eQ/XKwAdxnUVtspQb2JU3+3DUiuJyK1fD7CKt/TsyQ==" saltValue="7VxtlAiEH0QROKlds7/a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80" t="s">
        <v>9</v>
      </c>
      <c r="C45" s="1181"/>
      <c r="D45" s="58"/>
      <c r="E45" s="1186" t="s">
        <v>10</v>
      </c>
      <c r="F45" s="1186"/>
      <c r="G45" s="1186"/>
      <c r="H45" s="1186"/>
      <c r="I45" s="1186"/>
      <c r="J45" s="1187"/>
      <c r="K45" s="59">
        <v>2907</v>
      </c>
      <c r="L45" s="60">
        <v>2905</v>
      </c>
      <c r="M45" s="60">
        <v>3136</v>
      </c>
      <c r="N45" s="60">
        <v>3069</v>
      </c>
      <c r="O45" s="61">
        <v>3125</v>
      </c>
      <c r="P45" s="48"/>
      <c r="Q45" s="48"/>
      <c r="R45" s="48"/>
      <c r="S45" s="48"/>
      <c r="T45" s="48"/>
      <c r="U45" s="48"/>
    </row>
    <row r="46" spans="1:21" ht="30.75" customHeight="1" x14ac:dyDescent="0.15">
      <c r="A46" s="48"/>
      <c r="B46" s="1182"/>
      <c r="C46" s="1183"/>
      <c r="D46" s="62"/>
      <c r="E46" s="1159" t="s">
        <v>11</v>
      </c>
      <c r="F46" s="1159"/>
      <c r="G46" s="1159"/>
      <c r="H46" s="1159"/>
      <c r="I46" s="1159"/>
      <c r="J46" s="1160"/>
      <c r="K46" s="63" t="s">
        <v>489</v>
      </c>
      <c r="L46" s="64" t="s">
        <v>489</v>
      </c>
      <c r="M46" s="64" t="s">
        <v>489</v>
      </c>
      <c r="N46" s="64" t="s">
        <v>489</v>
      </c>
      <c r="O46" s="65" t="s">
        <v>489</v>
      </c>
      <c r="P46" s="48"/>
      <c r="Q46" s="48"/>
      <c r="R46" s="48"/>
      <c r="S46" s="48"/>
      <c r="T46" s="48"/>
      <c r="U46" s="48"/>
    </row>
    <row r="47" spans="1:21" ht="30.75" customHeight="1" x14ac:dyDescent="0.15">
      <c r="A47" s="48"/>
      <c r="B47" s="1182"/>
      <c r="C47" s="1183"/>
      <c r="D47" s="62"/>
      <c r="E47" s="1159" t="s">
        <v>12</v>
      </c>
      <c r="F47" s="1159"/>
      <c r="G47" s="1159"/>
      <c r="H47" s="1159"/>
      <c r="I47" s="1159"/>
      <c r="J47" s="1160"/>
      <c r="K47" s="63">
        <v>7</v>
      </c>
      <c r="L47" s="64">
        <v>3</v>
      </c>
      <c r="M47" s="64" t="s">
        <v>489</v>
      </c>
      <c r="N47" s="64" t="s">
        <v>489</v>
      </c>
      <c r="O47" s="65" t="s">
        <v>489</v>
      </c>
      <c r="P47" s="48"/>
      <c r="Q47" s="48"/>
      <c r="R47" s="48"/>
      <c r="S47" s="48"/>
      <c r="T47" s="48"/>
      <c r="U47" s="48"/>
    </row>
    <row r="48" spans="1:21" ht="30.75" customHeight="1" x14ac:dyDescent="0.15">
      <c r="A48" s="48"/>
      <c r="B48" s="1182"/>
      <c r="C48" s="1183"/>
      <c r="D48" s="62"/>
      <c r="E48" s="1159" t="s">
        <v>13</v>
      </c>
      <c r="F48" s="1159"/>
      <c r="G48" s="1159"/>
      <c r="H48" s="1159"/>
      <c r="I48" s="1159"/>
      <c r="J48" s="1160"/>
      <c r="K48" s="63">
        <v>745</v>
      </c>
      <c r="L48" s="64">
        <v>652</v>
      </c>
      <c r="M48" s="64">
        <v>608</v>
      </c>
      <c r="N48" s="64">
        <v>622</v>
      </c>
      <c r="O48" s="65">
        <v>567</v>
      </c>
      <c r="P48" s="48"/>
      <c r="Q48" s="48"/>
      <c r="R48" s="48"/>
      <c r="S48" s="48"/>
      <c r="T48" s="48"/>
      <c r="U48" s="48"/>
    </row>
    <row r="49" spans="1:21" ht="30.75" customHeight="1" x14ac:dyDescent="0.15">
      <c r="A49" s="48"/>
      <c r="B49" s="1182"/>
      <c r="C49" s="1183"/>
      <c r="D49" s="62"/>
      <c r="E49" s="1159" t="s">
        <v>14</v>
      </c>
      <c r="F49" s="1159"/>
      <c r="G49" s="1159"/>
      <c r="H49" s="1159"/>
      <c r="I49" s="1159"/>
      <c r="J49" s="1160"/>
      <c r="K49" s="63">
        <v>262</v>
      </c>
      <c r="L49" s="64">
        <v>225</v>
      </c>
      <c r="M49" s="64">
        <v>234</v>
      </c>
      <c r="N49" s="64">
        <v>293</v>
      </c>
      <c r="O49" s="65">
        <v>231</v>
      </c>
      <c r="P49" s="48"/>
      <c r="Q49" s="48"/>
      <c r="R49" s="48"/>
      <c r="S49" s="48"/>
      <c r="T49" s="48"/>
      <c r="U49" s="48"/>
    </row>
    <row r="50" spans="1:21" ht="30.75" customHeight="1" x14ac:dyDescent="0.15">
      <c r="A50" s="48"/>
      <c r="B50" s="1182"/>
      <c r="C50" s="1183"/>
      <c r="D50" s="62"/>
      <c r="E50" s="1159" t="s">
        <v>15</v>
      </c>
      <c r="F50" s="1159"/>
      <c r="G50" s="1159"/>
      <c r="H50" s="1159"/>
      <c r="I50" s="1159"/>
      <c r="J50" s="1160"/>
      <c r="K50" s="63">
        <v>6</v>
      </c>
      <c r="L50" s="64">
        <v>6</v>
      </c>
      <c r="M50" s="64">
        <v>3</v>
      </c>
      <c r="N50" s="64">
        <v>1</v>
      </c>
      <c r="O50" s="65">
        <v>1</v>
      </c>
      <c r="P50" s="48"/>
      <c r="Q50" s="48"/>
      <c r="R50" s="48"/>
      <c r="S50" s="48"/>
      <c r="T50" s="48"/>
      <c r="U50" s="48"/>
    </row>
    <row r="51" spans="1:21" ht="30.75" customHeight="1" x14ac:dyDescent="0.15">
      <c r="A51" s="48"/>
      <c r="B51" s="1184"/>
      <c r="C51" s="1185"/>
      <c r="D51" s="66"/>
      <c r="E51" s="1159" t="s">
        <v>16</v>
      </c>
      <c r="F51" s="1159"/>
      <c r="G51" s="1159"/>
      <c r="H51" s="1159"/>
      <c r="I51" s="1159"/>
      <c r="J51" s="1160"/>
      <c r="K51" s="63">
        <v>0</v>
      </c>
      <c r="L51" s="64">
        <v>0</v>
      </c>
      <c r="M51" s="64">
        <v>0</v>
      </c>
      <c r="N51" s="64">
        <v>0</v>
      </c>
      <c r="O51" s="65">
        <v>1</v>
      </c>
      <c r="P51" s="48"/>
      <c r="Q51" s="48"/>
      <c r="R51" s="48"/>
      <c r="S51" s="48"/>
      <c r="T51" s="48"/>
      <c r="U51" s="48"/>
    </row>
    <row r="52" spans="1:21" ht="30.75" customHeight="1" x14ac:dyDescent="0.15">
      <c r="A52" s="48"/>
      <c r="B52" s="1157" t="s">
        <v>17</v>
      </c>
      <c r="C52" s="1158"/>
      <c r="D52" s="66"/>
      <c r="E52" s="1159" t="s">
        <v>18</v>
      </c>
      <c r="F52" s="1159"/>
      <c r="G52" s="1159"/>
      <c r="H52" s="1159"/>
      <c r="I52" s="1159"/>
      <c r="J52" s="1160"/>
      <c r="K52" s="63">
        <v>3474</v>
      </c>
      <c r="L52" s="64">
        <v>3341</v>
      </c>
      <c r="M52" s="64">
        <v>3372</v>
      </c>
      <c r="N52" s="64">
        <v>3358</v>
      </c>
      <c r="O52" s="65">
        <v>3427</v>
      </c>
      <c r="P52" s="48"/>
      <c r="Q52" s="48"/>
      <c r="R52" s="48"/>
      <c r="S52" s="48"/>
      <c r="T52" s="48"/>
      <c r="U52" s="48"/>
    </row>
    <row r="53" spans="1:21" ht="30.75" customHeight="1" thickBot="1" x14ac:dyDescent="0.2">
      <c r="A53" s="48"/>
      <c r="B53" s="1161" t="s">
        <v>19</v>
      </c>
      <c r="C53" s="1162"/>
      <c r="D53" s="67"/>
      <c r="E53" s="1163" t="s">
        <v>20</v>
      </c>
      <c r="F53" s="1163"/>
      <c r="G53" s="1163"/>
      <c r="H53" s="1163"/>
      <c r="I53" s="1163"/>
      <c r="J53" s="1164"/>
      <c r="K53" s="68">
        <v>453</v>
      </c>
      <c r="L53" s="69">
        <v>450</v>
      </c>
      <c r="M53" s="69">
        <v>609</v>
      </c>
      <c r="N53" s="69">
        <v>627</v>
      </c>
      <c r="O53" s="70">
        <v>498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5" t="s">
        <v>24</v>
      </c>
      <c r="C58" s="1166"/>
      <c r="D58" s="1171" t="s">
        <v>25</v>
      </c>
      <c r="E58" s="1172"/>
      <c r="F58" s="1172"/>
      <c r="G58" s="1172"/>
      <c r="H58" s="1172"/>
      <c r="I58" s="1172"/>
      <c r="J58" s="1173"/>
      <c r="K58" s="83">
        <v>0</v>
      </c>
      <c r="L58" s="84" t="s">
        <v>489</v>
      </c>
      <c r="M58" s="84" t="s">
        <v>489</v>
      </c>
      <c r="N58" s="84" t="s">
        <v>489</v>
      </c>
      <c r="O58" s="85" t="s">
        <v>489</v>
      </c>
    </row>
    <row r="59" spans="1:21" ht="31.5" customHeight="1" x14ac:dyDescent="0.15">
      <c r="B59" s="1167"/>
      <c r="C59" s="1168"/>
      <c r="D59" s="1174" t="s">
        <v>26</v>
      </c>
      <c r="E59" s="1175"/>
      <c r="F59" s="1175"/>
      <c r="G59" s="1175"/>
      <c r="H59" s="1175"/>
      <c r="I59" s="1175"/>
      <c r="J59" s="1176"/>
      <c r="K59" s="86">
        <v>12676</v>
      </c>
      <c r="L59" s="87" t="s">
        <v>489</v>
      </c>
      <c r="M59" s="87" t="s">
        <v>489</v>
      </c>
      <c r="N59" s="87" t="s">
        <v>489</v>
      </c>
      <c r="O59" s="88" t="s">
        <v>489</v>
      </c>
    </row>
    <row r="60" spans="1:21" ht="31.5" customHeight="1" thickBot="1" x14ac:dyDescent="0.2">
      <c r="B60" s="1169"/>
      <c r="C60" s="1170"/>
      <c r="D60" s="1177" t="s">
        <v>27</v>
      </c>
      <c r="E60" s="1178"/>
      <c r="F60" s="1178"/>
      <c r="G60" s="1178"/>
      <c r="H60" s="1178"/>
      <c r="I60" s="1178"/>
      <c r="J60" s="1179"/>
      <c r="K60" s="89">
        <v>17</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nJK5KpsqP0llLZq/IhR+6u6Kbln2bsMW/K4wdk9G/uZEL5Z1jAseaUsA8yA1KXMSO0g6ky285Q2RMwr72wXvA==" saltValue="m3wNVseSpYtj3AaTDHC1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200" t="s">
        <v>30</v>
      </c>
      <c r="C41" s="1201"/>
      <c r="D41" s="105"/>
      <c r="E41" s="1202" t="s">
        <v>31</v>
      </c>
      <c r="F41" s="1202"/>
      <c r="G41" s="1202"/>
      <c r="H41" s="1203"/>
      <c r="I41" s="355">
        <v>21618</v>
      </c>
      <c r="J41" s="356">
        <v>22539</v>
      </c>
      <c r="K41" s="356">
        <v>23666</v>
      </c>
      <c r="L41" s="356">
        <v>22593</v>
      </c>
      <c r="M41" s="357">
        <v>21175</v>
      </c>
    </row>
    <row r="42" spans="2:13" ht="27.75" customHeight="1" x14ac:dyDescent="0.15">
      <c r="B42" s="1190"/>
      <c r="C42" s="1191"/>
      <c r="D42" s="106"/>
      <c r="E42" s="1194" t="s">
        <v>32</v>
      </c>
      <c r="F42" s="1194"/>
      <c r="G42" s="1194"/>
      <c r="H42" s="1195"/>
      <c r="I42" s="358">
        <v>15</v>
      </c>
      <c r="J42" s="359">
        <v>9</v>
      </c>
      <c r="K42" s="359">
        <v>5</v>
      </c>
      <c r="L42" s="359">
        <v>1</v>
      </c>
      <c r="M42" s="360">
        <v>86</v>
      </c>
    </row>
    <row r="43" spans="2:13" ht="27.75" customHeight="1" x14ac:dyDescent="0.15">
      <c r="B43" s="1190"/>
      <c r="C43" s="1191"/>
      <c r="D43" s="106"/>
      <c r="E43" s="1194" t="s">
        <v>33</v>
      </c>
      <c r="F43" s="1194"/>
      <c r="G43" s="1194"/>
      <c r="H43" s="1195"/>
      <c r="I43" s="358">
        <v>6440</v>
      </c>
      <c r="J43" s="359">
        <v>5940</v>
      </c>
      <c r="K43" s="359">
        <v>5321</v>
      </c>
      <c r="L43" s="359">
        <v>4642</v>
      </c>
      <c r="M43" s="360">
        <v>4239</v>
      </c>
    </row>
    <row r="44" spans="2:13" ht="27.75" customHeight="1" x14ac:dyDescent="0.15">
      <c r="B44" s="1190"/>
      <c r="C44" s="1191"/>
      <c r="D44" s="106"/>
      <c r="E44" s="1194" t="s">
        <v>34</v>
      </c>
      <c r="F44" s="1194"/>
      <c r="G44" s="1194"/>
      <c r="H44" s="1195"/>
      <c r="I44" s="358">
        <v>629</v>
      </c>
      <c r="J44" s="359">
        <v>544</v>
      </c>
      <c r="K44" s="359">
        <v>719</v>
      </c>
      <c r="L44" s="359">
        <v>633</v>
      </c>
      <c r="M44" s="360">
        <v>690</v>
      </c>
    </row>
    <row r="45" spans="2:13" ht="27.75" customHeight="1" x14ac:dyDescent="0.15">
      <c r="B45" s="1190"/>
      <c r="C45" s="1191"/>
      <c r="D45" s="106"/>
      <c r="E45" s="1194" t="s">
        <v>35</v>
      </c>
      <c r="F45" s="1194"/>
      <c r="G45" s="1194"/>
      <c r="H45" s="1195"/>
      <c r="I45" s="358">
        <v>3665</v>
      </c>
      <c r="J45" s="359">
        <v>3797</v>
      </c>
      <c r="K45" s="359">
        <v>3743</v>
      </c>
      <c r="L45" s="359">
        <v>3693</v>
      </c>
      <c r="M45" s="360">
        <v>3719</v>
      </c>
    </row>
    <row r="46" spans="2:13" ht="27.75" customHeight="1" x14ac:dyDescent="0.15">
      <c r="B46" s="1190"/>
      <c r="C46" s="1191"/>
      <c r="D46" s="107"/>
      <c r="E46" s="1194" t="s">
        <v>36</v>
      </c>
      <c r="F46" s="1194"/>
      <c r="G46" s="1194"/>
      <c r="H46" s="1195"/>
      <c r="I46" s="358" t="s">
        <v>489</v>
      </c>
      <c r="J46" s="359" t="s">
        <v>489</v>
      </c>
      <c r="K46" s="359" t="s">
        <v>489</v>
      </c>
      <c r="L46" s="359" t="s">
        <v>489</v>
      </c>
      <c r="M46" s="360" t="s">
        <v>489</v>
      </c>
    </row>
    <row r="47" spans="2:13" ht="27.75" customHeight="1" x14ac:dyDescent="0.15">
      <c r="B47" s="1190"/>
      <c r="C47" s="1191"/>
      <c r="D47" s="108"/>
      <c r="E47" s="1204" t="s">
        <v>37</v>
      </c>
      <c r="F47" s="1205"/>
      <c r="G47" s="1205"/>
      <c r="H47" s="1206"/>
      <c r="I47" s="358" t="s">
        <v>489</v>
      </c>
      <c r="J47" s="359" t="s">
        <v>489</v>
      </c>
      <c r="K47" s="359" t="s">
        <v>489</v>
      </c>
      <c r="L47" s="359" t="s">
        <v>489</v>
      </c>
      <c r="M47" s="360" t="s">
        <v>489</v>
      </c>
    </row>
    <row r="48" spans="2:13" ht="27.75" customHeight="1" x14ac:dyDescent="0.15">
      <c r="B48" s="1190"/>
      <c r="C48" s="1191"/>
      <c r="D48" s="106"/>
      <c r="E48" s="1194" t="s">
        <v>38</v>
      </c>
      <c r="F48" s="1194"/>
      <c r="G48" s="1194"/>
      <c r="H48" s="1195"/>
      <c r="I48" s="358" t="s">
        <v>489</v>
      </c>
      <c r="J48" s="359" t="s">
        <v>489</v>
      </c>
      <c r="K48" s="359" t="s">
        <v>489</v>
      </c>
      <c r="L48" s="359" t="s">
        <v>489</v>
      </c>
      <c r="M48" s="360" t="s">
        <v>489</v>
      </c>
    </row>
    <row r="49" spans="2:13" ht="27.75" customHeight="1" x14ac:dyDescent="0.15">
      <c r="B49" s="1192"/>
      <c r="C49" s="1193"/>
      <c r="D49" s="106"/>
      <c r="E49" s="1194" t="s">
        <v>39</v>
      </c>
      <c r="F49" s="1194"/>
      <c r="G49" s="1194"/>
      <c r="H49" s="1195"/>
      <c r="I49" s="358" t="s">
        <v>489</v>
      </c>
      <c r="J49" s="359" t="s">
        <v>489</v>
      </c>
      <c r="K49" s="359" t="s">
        <v>489</v>
      </c>
      <c r="L49" s="359" t="s">
        <v>489</v>
      </c>
      <c r="M49" s="360" t="s">
        <v>489</v>
      </c>
    </row>
    <row r="50" spans="2:13" ht="27.75" customHeight="1" x14ac:dyDescent="0.15">
      <c r="B50" s="1188" t="s">
        <v>40</v>
      </c>
      <c r="C50" s="1189"/>
      <c r="D50" s="109"/>
      <c r="E50" s="1194" t="s">
        <v>41</v>
      </c>
      <c r="F50" s="1194"/>
      <c r="G50" s="1194"/>
      <c r="H50" s="1195"/>
      <c r="I50" s="358">
        <v>18932</v>
      </c>
      <c r="J50" s="359">
        <v>18735</v>
      </c>
      <c r="K50" s="359">
        <v>18370</v>
      </c>
      <c r="L50" s="359">
        <v>18031</v>
      </c>
      <c r="M50" s="360">
        <v>17350</v>
      </c>
    </row>
    <row r="51" spans="2:13" ht="27.75" customHeight="1" x14ac:dyDescent="0.15">
      <c r="B51" s="1190"/>
      <c r="C51" s="1191"/>
      <c r="D51" s="106"/>
      <c r="E51" s="1194" t="s">
        <v>42</v>
      </c>
      <c r="F51" s="1194"/>
      <c r="G51" s="1194"/>
      <c r="H51" s="1195"/>
      <c r="I51" s="358">
        <v>1464</v>
      </c>
      <c r="J51" s="359">
        <v>1262</v>
      </c>
      <c r="K51" s="359">
        <v>901</v>
      </c>
      <c r="L51" s="359">
        <v>725</v>
      </c>
      <c r="M51" s="360">
        <v>557</v>
      </c>
    </row>
    <row r="52" spans="2:13" ht="27.75" customHeight="1" x14ac:dyDescent="0.15">
      <c r="B52" s="1192"/>
      <c r="C52" s="1193"/>
      <c r="D52" s="106"/>
      <c r="E52" s="1194" t="s">
        <v>43</v>
      </c>
      <c r="F52" s="1194"/>
      <c r="G52" s="1194"/>
      <c r="H52" s="1195"/>
      <c r="I52" s="358">
        <v>25894</v>
      </c>
      <c r="J52" s="359">
        <v>26239</v>
      </c>
      <c r="K52" s="359">
        <v>26573</v>
      </c>
      <c r="L52" s="359">
        <v>25174</v>
      </c>
      <c r="M52" s="360">
        <v>23719</v>
      </c>
    </row>
    <row r="53" spans="2:13" ht="27.75" customHeight="1" thickBot="1" x14ac:dyDescent="0.2">
      <c r="B53" s="1196" t="s">
        <v>19</v>
      </c>
      <c r="C53" s="1197"/>
      <c r="D53" s="110"/>
      <c r="E53" s="1198" t="s">
        <v>44</v>
      </c>
      <c r="F53" s="1198"/>
      <c r="G53" s="1198"/>
      <c r="H53" s="1199"/>
      <c r="I53" s="361">
        <v>-13923</v>
      </c>
      <c r="J53" s="362">
        <v>-13407</v>
      </c>
      <c r="K53" s="362">
        <v>-12388</v>
      </c>
      <c r="L53" s="362">
        <v>-12366</v>
      </c>
      <c r="M53" s="363">
        <v>-11717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BXLNUI7npTuBWDqrK+Y0RLhCEybLxKvbTreIgt0vo/VIBWJu5LgvXL3VaHkMA/OJ3hlLzFyguuV5WAoNjOZAQ==" saltValue="mA1v44s+GZqHCq/4v2JO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5" t="s">
        <v>46</v>
      </c>
      <c r="D55" s="1215"/>
      <c r="E55" s="1216"/>
      <c r="F55" s="122">
        <v>1992</v>
      </c>
      <c r="G55" s="122">
        <v>1992</v>
      </c>
      <c r="H55" s="123">
        <v>1993</v>
      </c>
    </row>
    <row r="56" spans="2:8" ht="52.5" customHeight="1" x14ac:dyDescent="0.15">
      <c r="B56" s="124"/>
      <c r="C56" s="1217" t="s">
        <v>47</v>
      </c>
      <c r="D56" s="1217"/>
      <c r="E56" s="1218"/>
      <c r="F56" s="125">
        <v>12051</v>
      </c>
      <c r="G56" s="125">
        <v>11558</v>
      </c>
      <c r="H56" s="126">
        <v>10636</v>
      </c>
    </row>
    <row r="57" spans="2:8" ht="53.25" customHeight="1" x14ac:dyDescent="0.15">
      <c r="B57" s="124"/>
      <c r="C57" s="1219" t="s">
        <v>48</v>
      </c>
      <c r="D57" s="1219"/>
      <c r="E57" s="1220"/>
      <c r="F57" s="127">
        <v>8307</v>
      </c>
      <c r="G57" s="127">
        <v>8520</v>
      </c>
      <c r="H57" s="128">
        <v>8698</v>
      </c>
    </row>
    <row r="58" spans="2:8" ht="45.75" customHeight="1" x14ac:dyDescent="0.15">
      <c r="B58" s="129"/>
      <c r="C58" s="1207" t="s">
        <v>547</v>
      </c>
      <c r="D58" s="1208"/>
      <c r="E58" s="1209"/>
      <c r="F58" s="130">
        <v>4656</v>
      </c>
      <c r="G58" s="130">
        <v>4656</v>
      </c>
      <c r="H58" s="131">
        <v>4656</v>
      </c>
    </row>
    <row r="59" spans="2:8" ht="45.75" customHeight="1" x14ac:dyDescent="0.15">
      <c r="B59" s="129"/>
      <c r="C59" s="1207" t="s">
        <v>548</v>
      </c>
      <c r="D59" s="1208"/>
      <c r="E59" s="1209"/>
      <c r="F59" s="130">
        <v>1145</v>
      </c>
      <c r="G59" s="130">
        <v>1145</v>
      </c>
      <c r="H59" s="131">
        <v>1145</v>
      </c>
    </row>
    <row r="60" spans="2:8" ht="45.75" customHeight="1" x14ac:dyDescent="0.15">
      <c r="B60" s="129"/>
      <c r="C60" s="1207" t="s">
        <v>549</v>
      </c>
      <c r="D60" s="1208"/>
      <c r="E60" s="1209"/>
      <c r="F60" s="364">
        <v>692</v>
      </c>
      <c r="G60" s="130">
        <v>855</v>
      </c>
      <c r="H60" s="131">
        <v>1088</v>
      </c>
    </row>
    <row r="61" spans="2:8" ht="45.75" customHeight="1" x14ac:dyDescent="0.15">
      <c r="B61" s="129"/>
      <c r="C61" s="1207" t="s">
        <v>550</v>
      </c>
      <c r="D61" s="1208"/>
      <c r="E61" s="1209"/>
      <c r="F61" s="364">
        <v>629</v>
      </c>
      <c r="G61" s="130">
        <v>628</v>
      </c>
      <c r="H61" s="131">
        <v>621</v>
      </c>
    </row>
    <row r="62" spans="2:8" ht="45.75" customHeight="1" thickBot="1" x14ac:dyDescent="0.2">
      <c r="B62" s="132"/>
      <c r="C62" s="1210" t="s">
        <v>551</v>
      </c>
      <c r="D62" s="1211"/>
      <c r="E62" s="1212"/>
      <c r="F62" s="365">
        <v>615</v>
      </c>
      <c r="G62" s="133">
        <v>612</v>
      </c>
      <c r="H62" s="134">
        <v>612</v>
      </c>
    </row>
    <row r="63" spans="2:8" ht="52.5" customHeight="1" thickBot="1" x14ac:dyDescent="0.2">
      <c r="B63" s="135"/>
      <c r="C63" s="1213" t="s">
        <v>49</v>
      </c>
      <c r="D63" s="1213"/>
      <c r="E63" s="1214"/>
      <c r="F63" s="136">
        <v>22351</v>
      </c>
      <c r="G63" s="136">
        <v>22071</v>
      </c>
      <c r="H63" s="137">
        <v>21326</v>
      </c>
    </row>
    <row r="64" spans="2:8" x14ac:dyDescent="0.15"/>
  </sheetData>
  <sheetProtection algorithmName="SHA-512" hashValue="/DxJnNtiOTFk0ONwL521DY8bCVu6hZqvJbAZaehhVnb5D5LjBM+qWN2SWNZfQQ/Fh4GVVfRv5994MfWRjiEl8g==" saltValue="5IHo91D7XBuA0OEGdtId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144119</v>
      </c>
      <c r="E3" s="156"/>
      <c r="F3" s="157">
        <v>132981</v>
      </c>
      <c r="G3" s="158"/>
      <c r="H3" s="159"/>
    </row>
    <row r="4" spans="1:8" x14ac:dyDescent="0.15">
      <c r="A4" s="160"/>
      <c r="B4" s="161"/>
      <c r="C4" s="162"/>
      <c r="D4" s="163">
        <v>60185</v>
      </c>
      <c r="E4" s="164"/>
      <c r="F4" s="165">
        <v>56973</v>
      </c>
      <c r="G4" s="166"/>
      <c r="H4" s="167"/>
    </row>
    <row r="5" spans="1:8" x14ac:dyDescent="0.15">
      <c r="A5" s="148" t="s">
        <v>521</v>
      </c>
      <c r="B5" s="153"/>
      <c r="C5" s="154"/>
      <c r="D5" s="155">
        <v>127651</v>
      </c>
      <c r="E5" s="156"/>
      <c r="F5" s="157">
        <v>128523</v>
      </c>
      <c r="G5" s="158"/>
      <c r="H5" s="159"/>
    </row>
    <row r="6" spans="1:8" x14ac:dyDescent="0.15">
      <c r="A6" s="160"/>
      <c r="B6" s="161"/>
      <c r="C6" s="162"/>
      <c r="D6" s="163">
        <v>90288</v>
      </c>
      <c r="E6" s="164"/>
      <c r="F6" s="165">
        <v>56792</v>
      </c>
      <c r="G6" s="166"/>
      <c r="H6" s="167"/>
    </row>
    <row r="7" spans="1:8" x14ac:dyDescent="0.15">
      <c r="A7" s="148" t="s">
        <v>522</v>
      </c>
      <c r="B7" s="153"/>
      <c r="C7" s="154"/>
      <c r="D7" s="155">
        <v>160410</v>
      </c>
      <c r="E7" s="156"/>
      <c r="F7" s="157">
        <v>96469</v>
      </c>
      <c r="G7" s="158"/>
      <c r="H7" s="159"/>
    </row>
    <row r="8" spans="1:8" x14ac:dyDescent="0.15">
      <c r="A8" s="160"/>
      <c r="B8" s="161"/>
      <c r="C8" s="162"/>
      <c r="D8" s="163">
        <v>120700</v>
      </c>
      <c r="E8" s="164"/>
      <c r="F8" s="165">
        <v>49775</v>
      </c>
      <c r="G8" s="166"/>
      <c r="H8" s="167"/>
    </row>
    <row r="9" spans="1:8" x14ac:dyDescent="0.15">
      <c r="A9" s="148" t="s">
        <v>523</v>
      </c>
      <c r="B9" s="153"/>
      <c r="C9" s="154"/>
      <c r="D9" s="155">
        <v>116257</v>
      </c>
      <c r="E9" s="156"/>
      <c r="F9" s="157">
        <v>85743</v>
      </c>
      <c r="G9" s="158"/>
      <c r="H9" s="159"/>
    </row>
    <row r="10" spans="1:8" x14ac:dyDescent="0.15">
      <c r="A10" s="160"/>
      <c r="B10" s="161"/>
      <c r="C10" s="162"/>
      <c r="D10" s="163">
        <v>51643</v>
      </c>
      <c r="E10" s="164"/>
      <c r="F10" s="165">
        <v>45231</v>
      </c>
      <c r="G10" s="166"/>
      <c r="H10" s="167"/>
    </row>
    <row r="11" spans="1:8" x14ac:dyDescent="0.15">
      <c r="A11" s="148" t="s">
        <v>524</v>
      </c>
      <c r="B11" s="153"/>
      <c r="C11" s="154"/>
      <c r="D11" s="155">
        <v>101897</v>
      </c>
      <c r="E11" s="156"/>
      <c r="F11" s="157">
        <v>92509</v>
      </c>
      <c r="G11" s="158"/>
      <c r="H11" s="159"/>
    </row>
    <row r="12" spans="1:8" x14ac:dyDescent="0.15">
      <c r="A12" s="160"/>
      <c r="B12" s="161"/>
      <c r="C12" s="168"/>
      <c r="D12" s="163">
        <v>62069</v>
      </c>
      <c r="E12" s="164"/>
      <c r="F12" s="165">
        <v>52274</v>
      </c>
      <c r="G12" s="166"/>
      <c r="H12" s="167"/>
    </row>
    <row r="13" spans="1:8" x14ac:dyDescent="0.15">
      <c r="A13" s="148"/>
      <c r="B13" s="153"/>
      <c r="C13" s="169"/>
      <c r="D13" s="170">
        <v>130067</v>
      </c>
      <c r="E13" s="171"/>
      <c r="F13" s="172">
        <v>107245</v>
      </c>
      <c r="G13" s="173"/>
      <c r="H13" s="159"/>
    </row>
    <row r="14" spans="1:8" x14ac:dyDescent="0.15">
      <c r="A14" s="160"/>
      <c r="B14" s="161"/>
      <c r="C14" s="162"/>
      <c r="D14" s="163">
        <v>76977</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8.65</v>
      </c>
      <c r="C19" s="174">
        <f>ROUND(VALUE(SUBSTITUTE(実質収支比率等に係る経年分析!G$48,"▲","-")),2)</f>
        <v>9.14</v>
      </c>
      <c r="D19" s="174">
        <f>ROUND(VALUE(SUBSTITUTE(実質収支比率等に係る経年分析!H$48,"▲","-")),2)</f>
        <v>6.71</v>
      </c>
      <c r="E19" s="174">
        <f>ROUND(VALUE(SUBSTITUTE(実質収支比率等に係る経年分析!I$48,"▲","-")),2)</f>
        <v>7.9</v>
      </c>
      <c r="F19" s="174">
        <f>ROUND(VALUE(SUBSTITUTE(実質収支比率等に係る経年分析!J$48,"▲","-")),2)</f>
        <v>5.03</v>
      </c>
    </row>
    <row r="20" spans="1:11" x14ac:dyDescent="0.15">
      <c r="A20" s="174" t="s">
        <v>53</v>
      </c>
      <c r="B20" s="174">
        <f>ROUND(VALUE(SUBSTITUTE(実質収支比率等に係る経年分析!F$47,"▲","-")),2)</f>
        <v>7.85</v>
      </c>
      <c r="C20" s="174">
        <f>ROUND(VALUE(SUBSTITUTE(実質収支比率等に係る経年分析!G$47,"▲","-")),2)</f>
        <v>12.26</v>
      </c>
      <c r="D20" s="174">
        <f>ROUND(VALUE(SUBSTITUTE(実質収支比率等に係る経年分析!H$47,"▲","-")),2)</f>
        <v>11.95</v>
      </c>
      <c r="E20" s="174">
        <f>ROUND(VALUE(SUBSTITUTE(実質収支比率等に係る経年分析!I$47,"▲","-")),2)</f>
        <v>12.28</v>
      </c>
      <c r="F20" s="174">
        <f>ROUND(VALUE(SUBSTITUTE(実質収支比率等に係る経年分析!J$47,"▲","-")),2)</f>
        <v>12.17</v>
      </c>
    </row>
    <row r="21" spans="1:11" x14ac:dyDescent="0.15">
      <c r="A21" s="174" t="s">
        <v>54</v>
      </c>
      <c r="B21" s="174">
        <f>IF(ISNUMBER(VALUE(SUBSTITUTE(実質収支比率等に係る経年分析!F$49,"▲","-"))),ROUND(VALUE(SUBSTITUTE(実質収支比率等に係る経年分析!F$49,"▲","-")),2),NA())</f>
        <v>6.62</v>
      </c>
      <c r="C21" s="174">
        <f>IF(ISNUMBER(VALUE(SUBSTITUTE(実質収支比率等に係る経年分析!G$49,"▲","-"))),ROUND(VALUE(SUBSTITUTE(実質収支比率等に係る経年分析!G$49,"▲","-")),2),NA())</f>
        <v>4.83</v>
      </c>
      <c r="D21" s="174">
        <f>IF(ISNUMBER(VALUE(SUBSTITUTE(実質収支比率等に係る経年分析!H$49,"▲","-"))),ROUND(VALUE(SUBSTITUTE(実質収支比率等に係る経年分析!H$49,"▲","-")),2),NA())</f>
        <v>3.56</v>
      </c>
      <c r="E21" s="174">
        <f>IF(ISNUMBER(VALUE(SUBSTITUTE(実質収支比率等に係る経年分析!I$49,"▲","-"))),ROUND(VALUE(SUBSTITUTE(実質収支比率等に係る経年分析!I$49,"▲","-")),2),NA())</f>
        <v>4.51</v>
      </c>
      <c r="F21" s="174">
        <f>IF(ISNUMBER(VALUE(SUBSTITUTE(実質収支比率等に係る経年分析!J$49,"▲","-"))),ROUND(VALUE(SUBSTITUTE(実質収支比率等に係る経年分析!J$49,"▲","-")),2),NA())</f>
        <v>1.1299999999999999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温泉浴場事業特別会計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国民宿舎事業特別会計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2.97</v>
      </c>
    </row>
    <row r="34" spans="1:16" x14ac:dyDescent="0.15">
      <c r="A34" s="175" t="str">
        <f>IF(連結実質赤字比率に係る赤字・黒字の構成分析!C$36="",NA(),連結実質赤字比率に係る赤字・黒字の構成分析!C$36)</f>
        <v>企業誘致用地整備事業特別会計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5.0199999999999996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3474</v>
      </c>
      <c r="E42" s="176"/>
      <c r="F42" s="176"/>
      <c r="G42" s="176">
        <f>'実質公債費比率（分子）の構造'!L$52</f>
        <v>3341</v>
      </c>
      <c r="H42" s="176"/>
      <c r="I42" s="176"/>
      <c r="J42" s="176">
        <f>'実質公債費比率（分子）の構造'!M$52</f>
        <v>3372</v>
      </c>
      <c r="K42" s="176"/>
      <c r="L42" s="176"/>
      <c r="M42" s="176">
        <f>'実質公債費比率（分子）の構造'!N$52</f>
        <v>3358</v>
      </c>
      <c r="N42" s="176"/>
      <c r="O42" s="176"/>
      <c r="P42" s="176">
        <f>'実質公債費比率（分子）の構造'!O$52</f>
        <v>3427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6</v>
      </c>
      <c r="C44" s="176"/>
      <c r="D44" s="176"/>
      <c r="E44" s="176">
        <f>'実質公債費比率（分子）の構造'!L$50</f>
        <v>6</v>
      </c>
      <c r="F44" s="176"/>
      <c r="G44" s="176"/>
      <c r="H44" s="176">
        <f>'実質公債費比率（分子）の構造'!M$50</f>
        <v>3</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262</v>
      </c>
      <c r="C45" s="176"/>
      <c r="D45" s="176"/>
      <c r="E45" s="176">
        <f>'実質公債費比率（分子）の構造'!L$49</f>
        <v>225</v>
      </c>
      <c r="F45" s="176"/>
      <c r="G45" s="176"/>
      <c r="H45" s="176">
        <f>'実質公債費比率（分子）の構造'!M$49</f>
        <v>234</v>
      </c>
      <c r="I45" s="176"/>
      <c r="J45" s="176"/>
      <c r="K45" s="176">
        <f>'実質公債費比率（分子）の構造'!N$49</f>
        <v>293</v>
      </c>
      <c r="L45" s="176"/>
      <c r="M45" s="176"/>
      <c r="N45" s="176">
        <f>'実質公債費比率（分子）の構造'!O$49</f>
        <v>231</v>
      </c>
      <c r="O45" s="176"/>
      <c r="P45" s="176"/>
    </row>
    <row r="46" spans="1:16" x14ac:dyDescent="0.15">
      <c r="A46" s="176" t="s">
        <v>64</v>
      </c>
      <c r="B46" s="176">
        <f>'実質公債費比率（分子）の構造'!K$48</f>
        <v>745</v>
      </c>
      <c r="C46" s="176"/>
      <c r="D46" s="176"/>
      <c r="E46" s="176">
        <f>'実質公債費比率（分子）の構造'!L$48</f>
        <v>652</v>
      </c>
      <c r="F46" s="176"/>
      <c r="G46" s="176"/>
      <c r="H46" s="176">
        <f>'実質公債費比率（分子）の構造'!M$48</f>
        <v>608</v>
      </c>
      <c r="I46" s="176"/>
      <c r="J46" s="176"/>
      <c r="K46" s="176">
        <f>'実質公債費比率（分子）の構造'!N$48</f>
        <v>622</v>
      </c>
      <c r="L46" s="176"/>
      <c r="M46" s="176"/>
      <c r="N46" s="176">
        <f>'実質公債費比率（分子）の構造'!O$48</f>
        <v>567</v>
      </c>
      <c r="O46" s="176"/>
      <c r="P46" s="176"/>
    </row>
    <row r="47" spans="1:16" x14ac:dyDescent="0.15">
      <c r="A47" s="176" t="s">
        <v>12</v>
      </c>
      <c r="B47" s="176">
        <f>'実質公債費比率（分子）の構造'!K$47</f>
        <v>7</v>
      </c>
      <c r="C47" s="176"/>
      <c r="D47" s="176"/>
      <c r="E47" s="176">
        <f>'実質公債費比率（分子）の構造'!L$47</f>
        <v>3</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2907</v>
      </c>
      <c r="C49" s="176"/>
      <c r="D49" s="176"/>
      <c r="E49" s="176">
        <f>'実質公債費比率（分子）の構造'!L$45</f>
        <v>2905</v>
      </c>
      <c r="F49" s="176"/>
      <c r="G49" s="176"/>
      <c r="H49" s="176">
        <f>'実質公債費比率（分子）の構造'!M$45</f>
        <v>3136</v>
      </c>
      <c r="I49" s="176"/>
      <c r="J49" s="176"/>
      <c r="K49" s="176">
        <f>'実質公債費比率（分子）の構造'!N$45</f>
        <v>3069</v>
      </c>
      <c r="L49" s="176"/>
      <c r="M49" s="176"/>
      <c r="N49" s="176">
        <f>'実質公債費比率（分子）の構造'!O$45</f>
        <v>3125</v>
      </c>
      <c r="O49" s="176"/>
      <c r="P49" s="176"/>
    </row>
    <row r="50" spans="1:16" x14ac:dyDescent="0.15">
      <c r="A50" s="176" t="s">
        <v>67</v>
      </c>
      <c r="B50" s="176" t="e">
        <f>NA()</f>
        <v>#N/A</v>
      </c>
      <c r="C50" s="176">
        <f>IF(ISNUMBER('実質公債費比率（分子）の構造'!K$53),'実質公債費比率（分子）の構造'!K$53,NA())</f>
        <v>453</v>
      </c>
      <c r="D50" s="176" t="e">
        <f>NA()</f>
        <v>#N/A</v>
      </c>
      <c r="E50" s="176" t="e">
        <f>NA()</f>
        <v>#N/A</v>
      </c>
      <c r="F50" s="176">
        <f>IF(ISNUMBER('実質公債費比率（分子）の構造'!L$53),'実質公債費比率（分子）の構造'!L$53,NA())</f>
        <v>450</v>
      </c>
      <c r="G50" s="176" t="e">
        <f>NA()</f>
        <v>#N/A</v>
      </c>
      <c r="H50" s="176" t="e">
        <f>NA()</f>
        <v>#N/A</v>
      </c>
      <c r="I50" s="176">
        <f>IF(ISNUMBER('実質公債費比率（分子）の構造'!M$53),'実質公債費比率（分子）の構造'!M$53,NA())</f>
        <v>609</v>
      </c>
      <c r="J50" s="176" t="e">
        <f>NA()</f>
        <v>#N/A</v>
      </c>
      <c r="K50" s="176" t="e">
        <f>NA()</f>
        <v>#N/A</v>
      </c>
      <c r="L50" s="176">
        <f>IF(ISNUMBER('実質公債費比率（分子）の構造'!N$53),'実質公債費比率（分子）の構造'!N$53,NA())</f>
        <v>627</v>
      </c>
      <c r="M50" s="176" t="e">
        <f>NA()</f>
        <v>#N/A</v>
      </c>
      <c r="N50" s="176" t="e">
        <f>NA()</f>
        <v>#N/A</v>
      </c>
      <c r="O50" s="176">
        <f>IF(ISNUMBER('実質公債費比率（分子）の構造'!O$53),'実質公債費比率（分子）の構造'!O$53,NA())</f>
        <v>498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25894</v>
      </c>
      <c r="E56" s="175"/>
      <c r="F56" s="175"/>
      <c r="G56" s="175">
        <f>'将来負担比率（分子）の構造'!J$52</f>
        <v>26239</v>
      </c>
      <c r="H56" s="175"/>
      <c r="I56" s="175"/>
      <c r="J56" s="175">
        <f>'将来負担比率（分子）の構造'!K$52</f>
        <v>26573</v>
      </c>
      <c r="K56" s="175"/>
      <c r="L56" s="175"/>
      <c r="M56" s="175">
        <f>'将来負担比率（分子）の構造'!L$52</f>
        <v>25174</v>
      </c>
      <c r="N56" s="175"/>
      <c r="O56" s="175"/>
      <c r="P56" s="175">
        <f>'将来負担比率（分子）の構造'!M$52</f>
        <v>23719</v>
      </c>
    </row>
    <row r="57" spans="1:16" x14ac:dyDescent="0.15">
      <c r="A57" s="175" t="s">
        <v>42</v>
      </c>
      <c r="B57" s="175"/>
      <c r="C57" s="175"/>
      <c r="D57" s="175">
        <f>'将来負担比率（分子）の構造'!I$51</f>
        <v>1464</v>
      </c>
      <c r="E57" s="175"/>
      <c r="F57" s="175"/>
      <c r="G57" s="175">
        <f>'将来負担比率（分子）の構造'!J$51</f>
        <v>1262</v>
      </c>
      <c r="H57" s="175"/>
      <c r="I57" s="175"/>
      <c r="J57" s="175">
        <f>'将来負担比率（分子）の構造'!K$51</f>
        <v>901</v>
      </c>
      <c r="K57" s="175"/>
      <c r="L57" s="175"/>
      <c r="M57" s="175">
        <f>'将来負担比率（分子）の構造'!L$51</f>
        <v>725</v>
      </c>
      <c r="N57" s="175"/>
      <c r="O57" s="175"/>
      <c r="P57" s="175">
        <f>'将来負担比率（分子）の構造'!M$51</f>
        <v>557</v>
      </c>
    </row>
    <row r="58" spans="1:16" x14ac:dyDescent="0.15">
      <c r="A58" s="175" t="s">
        <v>41</v>
      </c>
      <c r="B58" s="175"/>
      <c r="C58" s="175"/>
      <c r="D58" s="175">
        <f>'将来負担比率（分子）の構造'!I$50</f>
        <v>18932</v>
      </c>
      <c r="E58" s="175"/>
      <c r="F58" s="175"/>
      <c r="G58" s="175">
        <f>'将来負担比率（分子）の構造'!J$50</f>
        <v>18735</v>
      </c>
      <c r="H58" s="175"/>
      <c r="I58" s="175"/>
      <c r="J58" s="175">
        <f>'将来負担比率（分子）の構造'!K$50</f>
        <v>18370</v>
      </c>
      <c r="K58" s="175"/>
      <c r="L58" s="175"/>
      <c r="M58" s="175">
        <f>'将来負担比率（分子）の構造'!L$50</f>
        <v>18031</v>
      </c>
      <c r="N58" s="175"/>
      <c r="O58" s="175"/>
      <c r="P58" s="175">
        <f>'将来負担比率（分子）の構造'!M$50</f>
        <v>17350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3665</v>
      </c>
      <c r="C62" s="175"/>
      <c r="D62" s="175"/>
      <c r="E62" s="175">
        <f>'将来負担比率（分子）の構造'!J$45</f>
        <v>3797</v>
      </c>
      <c r="F62" s="175"/>
      <c r="G62" s="175"/>
      <c r="H62" s="175">
        <f>'将来負担比率（分子）の構造'!K$45</f>
        <v>3743</v>
      </c>
      <c r="I62" s="175"/>
      <c r="J62" s="175"/>
      <c r="K62" s="175">
        <f>'将来負担比率（分子）の構造'!L$45</f>
        <v>3693</v>
      </c>
      <c r="L62" s="175"/>
      <c r="M62" s="175"/>
      <c r="N62" s="175">
        <f>'将来負担比率（分子）の構造'!M$45</f>
        <v>3719</v>
      </c>
      <c r="O62" s="175"/>
      <c r="P62" s="175"/>
    </row>
    <row r="63" spans="1:16" x14ac:dyDescent="0.15">
      <c r="A63" s="175" t="s">
        <v>34</v>
      </c>
      <c r="B63" s="175">
        <f>'将来負担比率（分子）の構造'!I$44</f>
        <v>629</v>
      </c>
      <c r="C63" s="175"/>
      <c r="D63" s="175"/>
      <c r="E63" s="175">
        <f>'将来負担比率（分子）の構造'!J$44</f>
        <v>544</v>
      </c>
      <c r="F63" s="175"/>
      <c r="G63" s="175"/>
      <c r="H63" s="175">
        <f>'将来負担比率（分子）の構造'!K$44</f>
        <v>719</v>
      </c>
      <c r="I63" s="175"/>
      <c r="J63" s="175"/>
      <c r="K63" s="175">
        <f>'将来負担比率（分子）の構造'!L$44</f>
        <v>633</v>
      </c>
      <c r="L63" s="175"/>
      <c r="M63" s="175"/>
      <c r="N63" s="175">
        <f>'将来負担比率（分子）の構造'!M$44</f>
        <v>690</v>
      </c>
      <c r="O63" s="175"/>
      <c r="P63" s="175"/>
    </row>
    <row r="64" spans="1:16" x14ac:dyDescent="0.15">
      <c r="A64" s="175" t="s">
        <v>33</v>
      </c>
      <c r="B64" s="175">
        <f>'将来負担比率（分子）の構造'!I$43</f>
        <v>6440</v>
      </c>
      <c r="C64" s="175"/>
      <c r="D64" s="175"/>
      <c r="E64" s="175">
        <f>'将来負担比率（分子）の構造'!J$43</f>
        <v>5940</v>
      </c>
      <c r="F64" s="175"/>
      <c r="G64" s="175"/>
      <c r="H64" s="175">
        <f>'将来負担比率（分子）の構造'!K$43</f>
        <v>5321</v>
      </c>
      <c r="I64" s="175"/>
      <c r="J64" s="175"/>
      <c r="K64" s="175">
        <f>'将来負担比率（分子）の構造'!L$43</f>
        <v>4642</v>
      </c>
      <c r="L64" s="175"/>
      <c r="M64" s="175"/>
      <c r="N64" s="175">
        <f>'将来負担比率（分子）の構造'!M$43</f>
        <v>4239</v>
      </c>
      <c r="O64" s="175"/>
      <c r="P64" s="175"/>
    </row>
    <row r="65" spans="1:16" x14ac:dyDescent="0.15">
      <c r="A65" s="175" t="s">
        <v>32</v>
      </c>
      <c r="B65" s="175">
        <f>'将来負担比率（分子）の構造'!I$42</f>
        <v>15</v>
      </c>
      <c r="C65" s="175"/>
      <c r="D65" s="175"/>
      <c r="E65" s="175">
        <f>'将来負担比率（分子）の構造'!J$42</f>
        <v>9</v>
      </c>
      <c r="F65" s="175"/>
      <c r="G65" s="175"/>
      <c r="H65" s="175">
        <f>'将来負担比率（分子）の構造'!K$42</f>
        <v>5</v>
      </c>
      <c r="I65" s="175"/>
      <c r="J65" s="175"/>
      <c r="K65" s="175">
        <f>'将来負担比率（分子）の構造'!L$42</f>
        <v>1</v>
      </c>
      <c r="L65" s="175"/>
      <c r="M65" s="175"/>
      <c r="N65" s="175">
        <f>'将来負担比率（分子）の構造'!M$42</f>
        <v>86</v>
      </c>
      <c r="O65" s="175"/>
      <c r="P65" s="175"/>
    </row>
    <row r="66" spans="1:16" x14ac:dyDescent="0.15">
      <c r="A66" s="175" t="s">
        <v>31</v>
      </c>
      <c r="B66" s="175">
        <f>'将来負担比率（分子）の構造'!I$41</f>
        <v>21618</v>
      </c>
      <c r="C66" s="175"/>
      <c r="D66" s="175"/>
      <c r="E66" s="175">
        <f>'将来負担比率（分子）の構造'!J$41</f>
        <v>22539</v>
      </c>
      <c r="F66" s="175"/>
      <c r="G66" s="175"/>
      <c r="H66" s="175">
        <f>'将来負担比率（分子）の構造'!K$41</f>
        <v>23666</v>
      </c>
      <c r="I66" s="175"/>
      <c r="J66" s="175"/>
      <c r="K66" s="175">
        <f>'将来負担比率（分子）の構造'!L$41</f>
        <v>22593</v>
      </c>
      <c r="L66" s="175"/>
      <c r="M66" s="175"/>
      <c r="N66" s="175">
        <f>'将来負担比率（分子）の構造'!M$41</f>
        <v>21175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1992</v>
      </c>
      <c r="C72" s="179">
        <f>基金残高に係る経年分析!G55</f>
        <v>1992</v>
      </c>
      <c r="D72" s="179">
        <f>基金残高に係る経年分析!H55</f>
        <v>1993</v>
      </c>
    </row>
    <row r="73" spans="1:16" x14ac:dyDescent="0.15">
      <c r="A73" s="178" t="s">
        <v>74</v>
      </c>
      <c r="B73" s="179">
        <f>基金残高に係る経年分析!F56</f>
        <v>12051</v>
      </c>
      <c r="C73" s="179">
        <f>基金残高に係る経年分析!G56</f>
        <v>11558</v>
      </c>
      <c r="D73" s="179">
        <f>基金残高に係る経年分析!H56</f>
        <v>10636</v>
      </c>
    </row>
    <row r="74" spans="1:16" x14ac:dyDescent="0.15">
      <c r="A74" s="178" t="s">
        <v>75</v>
      </c>
      <c r="B74" s="179">
        <f>基金残高に係る経年分析!F57</f>
        <v>8307</v>
      </c>
      <c r="C74" s="179">
        <f>基金残高に係る経年分析!G57</f>
        <v>8520</v>
      </c>
      <c r="D74" s="179">
        <f>基金残高に係る経年分析!H57</f>
        <v>8698</v>
      </c>
    </row>
  </sheetData>
  <sheetProtection algorithmName="SHA-512" hashValue="cWDnmvZZ4LQx4BAgLyTGx53zQWwf5XDkBj1Dlep9niOPRoT9SjA0krdVjW0lIGlXHgUC3TYcR9ZY7tCsJJQZLg==" saltValue="Mar29y4XYNftLLtVHy2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2025-03-18T01:48:23Z</cp:lastPrinted>
  <dcterms:created xsi:type="dcterms:W3CDTF">2025-02-19T05:07:51Z</dcterms:created>
  <dcterms:modified xsi:type="dcterms:W3CDTF">2025-03-18T04:20:56Z</dcterms:modified>
  <cp:category/>
</cp:coreProperties>
</file>