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7E715CC8-0BDA-42F0-A515-09D1095AAAAC}"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DB102" i="12"/>
  <c r="DG102" i="12"/>
  <c r="DL102" i="12"/>
  <c r="DQ102" i="12"/>
  <c r="CR102" i="12"/>
  <c r="AF75" i="12" l="1"/>
  <c r="AA31" i="12" l="1"/>
  <c r="AU88" i="12"/>
  <c r="AP88" i="12"/>
  <c r="AF70" i="12"/>
  <c r="AF71" i="12"/>
  <c r="AF72" i="12"/>
  <c r="AA73" i="12"/>
  <c r="AF73" i="12" s="1"/>
  <c r="AA74" i="12"/>
  <c r="AF74" i="12" s="1"/>
  <c r="AA69" i="12"/>
  <c r="AF69" i="12" s="1"/>
  <c r="AA68" i="12"/>
  <c r="AF68" i="12" s="1"/>
  <c r="AF88" i="12" l="1"/>
  <c r="AU63" i="12"/>
  <c r="AP63" i="12"/>
  <c r="AA32" i="12" l="1"/>
  <c r="AA33" i="12"/>
  <c r="AA34" i="12"/>
  <c r="AA30" i="12"/>
  <c r="AA29" i="12"/>
  <c r="AA28" i="12"/>
  <c r="AA7" i="12"/>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E35" i="10" l="1"/>
  <c r="BW34" i="10"/>
  <c r="BW35" i="10" s="1"/>
  <c r="BW36" i="10" s="1"/>
  <c r="BW37" i="10" s="1"/>
  <c r="BW38" i="10" s="1"/>
  <c r="BW39" i="10" s="1"/>
  <c r="BW40" i="10" s="1"/>
  <c r="BW41" i="10" s="1"/>
  <c r="CO34" i="10" l="1"/>
  <c r="CO35" i="10" s="1"/>
  <c r="CO36" i="10" s="1"/>
  <c r="CO37" i="10" s="1"/>
  <c r="CO38" i="10" s="1"/>
  <c r="CO39" i="10" s="1"/>
</calcChain>
</file>

<file path=xl/sharedStrings.xml><?xml version="1.0" encoding="utf-8"?>
<sst xmlns="http://schemas.openxmlformats.org/spreadsheetml/2006/main" count="1068" uniqueCount="570">
  <si>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</si>
  <si>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</si>
  <si>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</si>
  <si>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</si>
  <si>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</si>
  <si>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</si>
  <si>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</si>
  <si>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</si>
  <si>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</si>
  <si>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</si>
  <si>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</si>
  <si>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</si>
  <si>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</si>
  <si>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</si>
  <si>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</si>
  <si>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</si>
  <si>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</si>
  <si>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</si>
  <si>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</si>
  <si>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</si>
  <si>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</si>
  <si>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</si>
  <si>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</si>
  <si>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</si>
  <si>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</si>
  <si>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</si>
  <si>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</si>
  <si>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</si>
  <si>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</si>
  <si>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</si>
  <si>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</si>
  <si>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</si>
  <si>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</si>
  <si>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</si>
  <si>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</si>
  <si>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</si>
  <si>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</si>
  <si>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</si>
  <si>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</si>
  <si>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</si>
  <si>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</si>
  <si>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</si>
  <si>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</si>
  <si>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</si>
  <si>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</si>
  <si>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</si>
  <si>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</si>
  <si>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</si>
  <si>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</si>
  <si>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</si>
  <si>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</si>
  <si>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</si>
  <si>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</si>
  <si>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</si>
  <si>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</si>
  <si>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</si>
  <si>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</si>
  <si>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</si>
  <si>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</si>
  <si>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</si>
  <si>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</si>
  <si>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</si>
  <si>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</si>
  <si>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</si>
  <si>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</si>
  <si>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</si>
  <si>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</si>
  <si>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</si>
  <si>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</si>
  <si>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</si>
  <si>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</si>
  <si>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</si>
  <si>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</si>
  <si>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</si>
  <si>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</si>
  <si>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</si>
  <si>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</si>
  <si>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</si>
  <si>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</si>
  <si>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</si>
  <si>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</si>
  <si>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</si>
  <si>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</si>
  <si>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</si>
  <si>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</si>
  <si>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</si>
  <si>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</si>
  <si>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</si>
  <si>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</si>
  <si>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</si>
  <si>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</si>
  <si>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</si>
  <si>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</si>
  <si>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</si>
  <si>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西海市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</si>
  <si>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</si>
  <si>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</si>
  <si>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</si>
  <si>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</si>
  <si>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</si>
  <si>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</si>
  <si>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</si>
  <si>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</si>
  <si>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</si>
  <si>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</si>
  <si>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</si>
  <si>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</si>
  <si>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</si>
  <si>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</si>
  <si>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</si>
  <si>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</si>
  <si>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</si>
  <si>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</si>
  <si>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</si>
  <si>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</si>
  <si>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</si>
  <si>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</si>
  <si>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</si>
  <si>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</si>
  <si>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</si>
  <si>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</si>
  <si>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</si>
  <si>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</si>
  <si>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</si>
  <si>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</si>
  <si>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</si>
  <si>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</si>
  <si>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</si>
  <si>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</si>
  <si>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</si>
  <si>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</si>
  <si>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</si>
  <si>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</si>
  <si>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</si>
  <si>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</si>
  <si>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</si>
  <si>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</si>
  <si>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</si>
  <si>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</si>
  <si>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</si>
  <si>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</si>
  <si>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</si>
  <si>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</si>
  <si>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</si>
  <si>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</si>
  <si>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</si>
  <si>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</si>
  <si>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</si>
  <si>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</si>
  <si>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</si>
  <si>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</si>
  <si>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</si>
  <si>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</si>
  <si>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</si>
  <si>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</si>
  <si>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</si>
  <si>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</si>
  <si>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</si>
  <si>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</si>
  <si>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</si>
  <si>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</si>
  <si>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</si>
  <si>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</si>
  <si>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</si>
  <si>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</si>
  <si>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</si>
  <si>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</si>
  <si>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</si>
  <si>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</si>
  <si>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</si>
  <si>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</si>
  <si>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</si>
  <si>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</si>
  <si>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</si>
  <si>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</si>
  <si>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</si>
  <si>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</si>
  <si>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</si>
  <si>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</si>
  <si>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</si>
  <si>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</si>
  <si>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</si>
  <si>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</si>
  <si>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</si>
  <si>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</si>
  <si>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</si>
  <si>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</si>
  <si>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</si>
  <si>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</si>
  <si>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</si>
  <si>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</si>
  <si>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</si>
  <si>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</si>
  <si>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</si>
  <si>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</si>
  <si>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</si>
  <si>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</si>
  <si>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</si>
  <si>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</si>
  <si>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</si>
  <si>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</si>
  <si>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</si>
  <si>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</si>
  <si>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長崎県西海市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</si>
  <si>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</si>
  <si>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</si>
  <si>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</si>
  <si>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</si>
  <si>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</si>
  <si>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</si>
  <si>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</si>
  <si>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</si>
  <si>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</si>
  <si>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</si>
  <si>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</si>
  <si>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</si>
  <si>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</si>
  <si>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</si>
  <si>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</si>
  <si>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</si>
  <si>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</si>
  <si>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</si>
  <si>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</si>
  <si>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</si>
  <si>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</si>
  <si>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</si>
  <si>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</si>
  <si>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</si>
  <si>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</si>
  <si>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</si>
  <si>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</si>
  <si>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</si>
  <si>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</si>
  <si>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</si>
  <si>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</si>
  <si>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</si>
  <si>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</si>
  <si>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</si>
  <si>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</si>
  <si>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</si>
  <si>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</si>
  <si>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</si>
  <si>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</si>
  <si>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</si>
  <si>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</si>
  <si>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</si>
  <si>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</si>
  <si>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</si>
  <si>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</si>
  <si>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</si>
  <si>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</si>
  <si>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</si>
  <si>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</si>
  <si>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</si>
  <si>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</si>
  <si>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</si>
  <si>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</si>
  <si>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</si>
  <si>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</si>
  <si>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</si>
  <si>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</si>
  <si>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</si>
  <si>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</si>
  <si>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</si>
  <si>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</si>
  <si>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</si>
  <si>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</si>
  <si>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</si>
  <si>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</si>
  <si>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</si>
  <si>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</si>
  <si>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</si>
  <si>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</si>
  <si>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</si>
  <si>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</si>
  <si>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</si>
  <si>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</si>
  <si>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</si>
  <si>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</si>
  <si>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</si>
  <si>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</si>
  <si>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</si>
  <si>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</si>
  <si>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</si>
  <si>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</si>
  <si>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</si>
  <si>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</si>
  <si>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</si>
  <si>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</si>
  <si>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</si>
  <si>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</si>
  <si>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</si>
  <si>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</si>
  <si>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</si>
  <si>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</si>
  <si>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</si>
  <si>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</si>
  <si>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</si>
  <si>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</si>
  <si>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</si>
  <si>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</si>
  <si>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</si>
  <si>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</si>
  <si>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</si>
  <si>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</si>
  <si>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</si>
  <si>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</si>
  <si>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</si>
  <si>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</si>
  <si>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</si>
  <si>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</si>
  <si>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</si>
  <si>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</si>
  <si>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</si>
  <si>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</si>
  <si>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</si>
  <si>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</si>
  <si>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</si>
  <si>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</si>
  <si>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</si>
  <si>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</si>
  <si>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</si>
  <si>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</si>
  <si>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</si>
  <si>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</si>
  <si>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</si>
  <si>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</si>
  <si>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</si>
  <si>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</si>
  <si>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</si>
  <si>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</si>
  <si>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</si>
  <si>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</si>
  <si>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</si>
  <si>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</si>
  <si>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</si>
  <si>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</si>
  <si>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</si>
  <si>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</si>
  <si>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</si>
  <si>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</si>
  <si>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</si>
  <si>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</si>
  <si>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</si>
  <si>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</si>
  <si>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</si>
  <si>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</si>
  <si>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</si>
  <si>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</si>
  <si>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</si>
  <si>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</si>
  <si>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</si>
  <si>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</si>
  <si>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長崎県西海市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</si>
  <si>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</si>
  <si>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</si>
  <si>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</si>
  <si>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</si>
  <si>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</si>
  <si>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</si>
  <si>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</si>
  <si>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</si>
  <si>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</si>
  <si>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</si>
  <si>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</si>
  <si>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</si>
  <si>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</si>
  <si>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</si>
  <si>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</si>
  <si>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</si>
  <si>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</si>
  <si>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</si>
  <si>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</si>
  <si>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</si>
  <si>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</si>
  <si>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</si>
  <si>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</si>
  <si>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</si>
  <si>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</si>
  <si>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</si>
  <si>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</si>
  <si>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</si>
  <si>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</si>
  <si>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</si>
  <si>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</si>
  <si>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</si>
  <si>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</si>
  <si>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</si>
  <si>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</si>
  <si>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</si>
  <si>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</si>
  <si>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</si>
  <si>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</si>
  <si>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</si>
  <si>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交通船特別会計</t>
    <phoneticPr fontId="5"/>
  </si>
  <si>
    <t>法非適用企業</t>
    <phoneticPr fontId="5"/>
  </si>
  <si>
    <t>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</si>
  <si>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</si>
  <si>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</si>
  <si>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</si>
  <si>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</si>
  <si>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</si>
  <si>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</si>
  <si>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</si>
  <si>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</si>
  <si>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</si>
  <si>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</si>
  <si>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</si>
  <si>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</si>
  <si>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</si>
  <si>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</si>
  <si>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</si>
  <si>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</si>
  <si>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</si>
  <si>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</si>
  <si>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</si>
  <si>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</si>
  <si>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</si>
  <si>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</si>
  <si>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</si>
  <si>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</si>
  <si>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</si>
  <si>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</si>
  <si>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</si>
  <si>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</si>
  <si>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</si>
  <si>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</si>
  <si>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</si>
  <si>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</si>
  <si>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</si>
  <si>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</si>
  <si>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</si>
  <si>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</si>
  <si>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</si>
  <si>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</si>
  <si>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</si>
  <si>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</si>
  <si>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</si>
  <si>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</si>
  <si>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</si>
  <si>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</si>
  <si>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</si>
  <si>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</si>
  <si>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</si>
  <si>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</si>
  <si>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</si>
  <si>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</si>
  <si>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</si>
  <si>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</si>
  <si>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</si>
  <si>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</si>
  <si>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</si>
  <si>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</si>
  <si>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</si>
  <si>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</si>
  <si>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</si>
  <si>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</si>
  <si>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</si>
  <si>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</si>
  <si>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</si>
  <si>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</si>
  <si>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</si>
  <si>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</si>
  <si>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</si>
  <si>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</si>
  <si>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</si>
  <si>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</si>
  <si>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</si>
  <si>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</si>
  <si>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</si>
  <si>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</si>
  <si>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</si>
  <si>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</si>
  <si>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</si>
  <si>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</si>
  <si>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</si>
  <si>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</si>
  <si>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</si>
  <si>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</si>
  <si>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</si>
  <si>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</si>
  <si>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</si>
  <si>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</si>
  <si>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</si>
  <si>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</si>
  <si>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</si>
  <si>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</si>
  <si>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</si>
  <si>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</si>
  <si>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</si>
  <si>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</si>
  <si>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</si>
  <si>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</si>
  <si>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</si>
  <si>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</si>
  <si>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</si>
  <si>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</si>
  <si>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</si>
  <si>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</si>
  <si>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</si>
  <si>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</si>
  <si>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</si>
  <si>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</si>
  <si>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</si>
  <si>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</si>
  <si>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</si>
  <si>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</si>
  <si>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</si>
  <si>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</si>
  <si>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</si>
  <si>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</si>
  <si>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</si>
  <si>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</si>
  <si>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</si>
  <si>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</si>
  <si>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</si>
  <si>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</si>
  <si>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</si>
  <si>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</si>
  <si>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</si>
  <si>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</si>
  <si>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</si>
  <si>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</si>
  <si>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</si>
  <si>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</si>
  <si>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</si>
  <si>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</si>
  <si>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</si>
  <si>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</si>
  <si>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</si>
  <si>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</si>
  <si>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</si>
  <si>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0.24</t>
  </si>
  <si>
    <t>水道事業会計</t>
  </si>
  <si>
    <t>一般会計</t>
  </si>
  <si>
    <t>下水道事業会計</t>
  </si>
  <si>
    <t>工業用水道事業会計</t>
  </si>
  <si>
    <t>介護保険特別会計</t>
  </si>
  <si>
    <t>国民健康保険特別会計</t>
  </si>
  <si>
    <t>交通船特別会計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</si>
  <si>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</si>
  <si>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</si>
  <si>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</si>
  <si>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</si>
  <si>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</si>
  <si>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</si>
  <si>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</si>
  <si>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</si>
  <si>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</si>
  <si>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長崎県林業公社</t>
    <rPh sb="0" eb="3">
      <t>ナガサキケン</t>
    </rPh>
    <rPh sb="3" eb="7">
      <t>リンギョウコウシャ</t>
    </rPh>
    <phoneticPr fontId="10"/>
  </si>
  <si>
    <t>大島酒造　株式会社</t>
    <rPh sb="0" eb="4">
      <t>オオシマシュゾウ</t>
    </rPh>
    <rPh sb="5" eb="9">
      <t>カブシキガイシャ</t>
    </rPh>
    <phoneticPr fontId="10"/>
  </si>
  <si>
    <t>株式会社　大島町中央商店街振興公社</t>
    <rPh sb="0" eb="4">
      <t>カブシキガイシャ</t>
    </rPh>
    <rPh sb="5" eb="7">
      <t>オオシマ</t>
    </rPh>
    <rPh sb="7" eb="8">
      <t>チョウ</t>
    </rPh>
    <rPh sb="8" eb="10">
      <t>チュウオウ</t>
    </rPh>
    <rPh sb="10" eb="13">
      <t>ショウテンガイ</t>
    </rPh>
    <rPh sb="13" eb="17">
      <t>シンコウコウシャ</t>
    </rPh>
    <phoneticPr fontId="10"/>
  </si>
  <si>
    <t>株式会社　西海クリエイティブカンパニー</t>
    <rPh sb="0" eb="4">
      <t>カブシキガイシャ</t>
    </rPh>
    <rPh sb="5" eb="7">
      <t>サイカイ</t>
    </rPh>
    <phoneticPr fontId="10"/>
  </si>
  <si>
    <t>一般財団法人　西海市農業振興公社</t>
    <rPh sb="0" eb="6">
      <t>イッパンザイダンホウジン</t>
    </rPh>
    <rPh sb="7" eb="10">
      <t>サイカイシ</t>
    </rPh>
    <rPh sb="10" eb="12">
      <t>ノウギョウ</t>
    </rPh>
    <rPh sb="12" eb="16">
      <t>シンコウコウシャ</t>
    </rPh>
    <phoneticPr fontId="10"/>
  </si>
  <si>
    <t>○</t>
    <phoneticPr fontId="10"/>
  </si>
  <si>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</si>
  <si>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</si>
  <si>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</si>
  <si>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</si>
  <si>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</si>
  <si>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</si>
  <si>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</si>
  <si>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</si>
  <si>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地域振興基金</t>
    <rPh sb="0" eb="6">
      <t>チイキシンコウキキン</t>
    </rPh>
    <phoneticPr fontId="5"/>
  </si>
  <si>
    <t>合併市町村振興基金</t>
  </si>
  <si>
    <t>社会福祉基金</t>
  </si>
  <si>
    <t>ふるさと西海応援寄附金基金</t>
    <rPh sb="8" eb="10">
      <t>キフ</t>
    </rPh>
    <phoneticPr fontId="5"/>
  </si>
  <si>
    <t>庁舎建設整備基金</t>
    <rPh sb="0" eb="2">
      <t>チョウシャ</t>
    </rPh>
    <rPh sb="2" eb="4">
      <t>ケンセツ</t>
    </rPh>
    <rPh sb="4" eb="6">
      <t>セイビ</t>
    </rPh>
    <rPh sb="6" eb="8">
      <t>キキン</t>
    </rPh>
    <phoneticPr fontId="2"/>
  </si>
  <si>
    <t>-</t>
    <phoneticPr fontId="2"/>
  </si>
  <si>
    <t>長崎県市町村総合事務組合（公平委員会特別会計）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</si>
</sst>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345D-4EE3-8CA0-5255CE2517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134971</c:v>
                </c:pt>
                <c:pt idx="1">
                  <c:v>139912</c:v>
                </c:pt>
                <c:pt idx="2">
                  <c:v>90102</c:v>
                </c:pt>
                <c:pt idx="3">
                  <c:v>81114</c:v>
                </c:pt>
                <c:pt idx="4">
                  <c:v>91761</c:v>
                </c:pt>
              </c:numCache>
            </c:numRef>
          </c:val>
          <c:smooth val="0"/>
          <c:extLst>
            <c:ext xmlns:c16="http://schemas.microsoft.com/office/drawing/2014/chart" uri="{C3380CC4-5D6E-409C-BE32-E72D297353CC}">
              <c16:uniqueId val="{00000001-345D-4EE3-8CA0-5255CE2517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8.52</c:v>
                </c:pt>
                <c:pt idx="1">
                  <c:v>6.79</c:v>
                </c:pt>
                <c:pt idx="2">
                  <c:v>9.5399999999999991</c:v>
                </c:pt>
                <c:pt idx="3">
                  <c:v>8.73</c:v>
                </c:pt>
                <c:pt idx="4">
                  <c:v>8.14</c:v>
                </c:pt>
              </c:numCache>
            </c:numRef>
          </c:val>
          <c:extLst>
            <c:ext xmlns:c16="http://schemas.microsoft.com/office/drawing/2014/chart" uri="{C3380CC4-5D6E-409C-BE32-E72D297353CC}">
              <c16:uniqueId val="{00000000-8798-4787-A87C-72C7A1479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24.18</c:v>
                </c:pt>
                <c:pt idx="1">
                  <c:v>26.25</c:v>
                </c:pt>
                <c:pt idx="2">
                  <c:v>23.72</c:v>
                </c:pt>
                <c:pt idx="3">
                  <c:v>26.47</c:v>
                </c:pt>
                <c:pt idx="4">
                  <c:v>26.55</c:v>
                </c:pt>
              </c:numCache>
            </c:numRef>
          </c:val>
          <c:extLst>
            <c:ext xmlns:c16="http://schemas.microsoft.com/office/drawing/2014/chart" uri="{C3380CC4-5D6E-409C-BE32-E72D297353CC}">
              <c16:uniqueId val="{00000001-8798-4787-A87C-72C7A1479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8.9700000000000006</c:v>
                </c:pt>
                <c:pt idx="1">
                  <c:v>8.75</c:v>
                </c:pt>
                <c:pt idx="2">
                  <c:v>7.86</c:v>
                </c:pt>
                <c:pt idx="3">
                  <c:v>1.03</c:v>
                </c:pt>
                <c:pt idx="4">
                  <c:v>-0.24</c:v>
                </c:pt>
              </c:numCache>
            </c:numRef>
          </c:val>
          <c:smooth val="0"/>
          <c:extLst>
            <c:ext xmlns:c16="http://schemas.microsoft.com/office/drawing/2014/chart" uri="{C3380CC4-5D6E-409C-BE32-E72D297353CC}">
              <c16:uniqueId val="{00000002-8798-4787-A87C-72C7A1479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1.83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45-48A7-AA0A-80F163015A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45-48A7-AA0A-80F163015A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0.03</c:v>
                </c:pt>
                <c:pt idx="8">
                  <c:v>#N/A</c:v>
                </c:pt>
                <c:pt idx="9">
                  <c:v>0.01</c:v>
                </c:pt>
              </c:numCache>
            </c:numRef>
          </c:val>
          <c:extLst>
            <c:ext xmlns:c16="http://schemas.microsoft.com/office/drawing/2014/chart" uri="{C3380CC4-5D6E-409C-BE32-E72D297353CC}">
              <c16:uniqueId val="{00000002-2645-48A7-AA0A-80F163015A11}"/>
            </c:ext>
          </c:extLst>
        </c:ser>
        <c:ser>
          <c:idx val="3"/>
          <c:order val="3"/>
          <c:tx>
            <c:strRef>
              <c:f>データシート!$A$30</c:f>
              <c:strCache>
                <c:ptCount val="1"/>
                <c:pt idx="0">
                  <c:v>交通船特別会計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0.02</c:v>
                </c:pt>
                <c:pt idx="4">
                  <c:v>#N/A</c:v>
                </c:pt>
                <c:pt idx="5">
                  <c:v>0.04</c:v>
                </c:pt>
                <c:pt idx="6">
                  <c:v>#N/A</c:v>
                </c:pt>
                <c:pt idx="7">
                  <c:v>0.06</c:v>
                </c:pt>
                <c:pt idx="8">
                  <c:v>#N/A</c:v>
                </c:pt>
                <c:pt idx="9">
                  <c:v>0.13</c:v>
                </c:pt>
              </c:numCache>
            </c:numRef>
          </c:val>
          <c:extLst>
            <c:ext xmlns:c16="http://schemas.microsoft.com/office/drawing/2014/chart" uri="{C3380CC4-5D6E-409C-BE32-E72D297353CC}">
              <c16:uniqueId val="{00000003-2645-48A7-AA0A-80F163015A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1.17</c:v>
                </c:pt>
                <c:pt idx="2">
                  <c:v>#N/A</c:v>
                </c:pt>
                <c:pt idx="3">
                  <c:v>1.1000000000000001</c:v>
                </c:pt>
                <c:pt idx="4">
                  <c:v>#N/A</c:v>
                </c:pt>
                <c:pt idx="5">
                  <c:v>0.73</c:v>
                </c:pt>
                <c:pt idx="6">
                  <c:v>#N/A</c:v>
                </c:pt>
                <c:pt idx="7">
                  <c:v>1.1299999999999999</c:v>
                </c:pt>
                <c:pt idx="8">
                  <c:v>#N/A</c:v>
                </c:pt>
                <c:pt idx="9">
                  <c:v>0.68</c:v>
                </c:pt>
              </c:numCache>
            </c:numRef>
          </c:val>
          <c:extLst>
            <c:ext xmlns:c16="http://schemas.microsoft.com/office/drawing/2014/chart" uri="{C3380CC4-5D6E-409C-BE32-E72D297353CC}">
              <c16:uniqueId val="{00000004-2645-48A7-AA0A-80F163015A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0.53</c:v>
                </c:pt>
                <c:pt idx="2">
                  <c:v>#N/A</c:v>
                </c:pt>
                <c:pt idx="3">
                  <c:v>0.72</c:v>
                </c:pt>
                <c:pt idx="4">
                  <c:v>#N/A</c:v>
                </c:pt>
                <c:pt idx="5">
                  <c:v>0.84</c:v>
                </c:pt>
                <c:pt idx="6">
                  <c:v>#N/A</c:v>
                </c:pt>
                <c:pt idx="7">
                  <c:v>1.21</c:v>
                </c:pt>
                <c:pt idx="8">
                  <c:v>#N/A</c:v>
                </c:pt>
                <c:pt idx="9">
                  <c:v>0.73</c:v>
                </c:pt>
              </c:numCache>
            </c:numRef>
          </c:val>
          <c:extLst>
            <c:ext xmlns:c16="http://schemas.microsoft.com/office/drawing/2014/chart" uri="{C3380CC4-5D6E-409C-BE32-E72D297353CC}">
              <c16:uniqueId val="{00000005-2645-48A7-AA0A-80F163015A11}"/>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2.33</c:v>
                </c:pt>
                <c:pt idx="2">
                  <c:v>#N/A</c:v>
                </c:pt>
                <c:pt idx="3">
                  <c:v>2.19</c:v>
                </c:pt>
                <c:pt idx="4">
                  <c:v>#N/A</c:v>
                </c:pt>
                <c:pt idx="5">
                  <c:v>2.2599999999999998</c:v>
                </c:pt>
                <c:pt idx="6">
                  <c:v>#N/A</c:v>
                </c:pt>
                <c:pt idx="7">
                  <c:v>2.29</c:v>
                </c:pt>
                <c:pt idx="8">
                  <c:v>#N/A</c:v>
                </c:pt>
                <c:pt idx="9">
                  <c:v>2.35</c:v>
                </c:pt>
              </c:numCache>
            </c:numRef>
          </c:val>
          <c:extLst>
            <c:ext xmlns:c16="http://schemas.microsoft.com/office/drawing/2014/chart" uri="{C3380CC4-5D6E-409C-BE32-E72D297353CC}">
              <c16:uniqueId val="{00000006-2645-48A7-AA0A-80F163015A1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1.82</c:v>
                </c:pt>
                <c:pt idx="4">
                  <c:v>#N/A</c:v>
                </c:pt>
                <c:pt idx="5">
                  <c:v>2.77</c:v>
                </c:pt>
                <c:pt idx="6">
                  <c:v>#N/A</c:v>
                </c:pt>
                <c:pt idx="7">
                  <c:v>4.87</c:v>
                </c:pt>
                <c:pt idx="8">
                  <c:v>#N/A</c:v>
                </c:pt>
                <c:pt idx="9">
                  <c:v>5.43</c:v>
                </c:pt>
              </c:numCache>
            </c:numRef>
          </c:val>
          <c:extLst>
            <c:ext xmlns:c16="http://schemas.microsoft.com/office/drawing/2014/chart" uri="{C3380CC4-5D6E-409C-BE32-E72D297353CC}">
              <c16:uniqueId val="{00000007-2645-48A7-AA0A-80F163015A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8.16</c:v>
                </c:pt>
                <c:pt idx="2">
                  <c:v>#N/A</c:v>
                </c:pt>
                <c:pt idx="3">
                  <c:v>6.78</c:v>
                </c:pt>
                <c:pt idx="4">
                  <c:v>#N/A</c:v>
                </c:pt>
                <c:pt idx="5">
                  <c:v>9.5399999999999991</c:v>
                </c:pt>
                <c:pt idx="6">
                  <c:v>#N/A</c:v>
                </c:pt>
                <c:pt idx="7">
                  <c:v>8.73</c:v>
                </c:pt>
                <c:pt idx="8">
                  <c:v>#N/A</c:v>
                </c:pt>
                <c:pt idx="9">
                  <c:v>8.1300000000000008</c:v>
                </c:pt>
              </c:numCache>
            </c:numRef>
          </c:val>
          <c:extLst>
            <c:ext xmlns:c16="http://schemas.microsoft.com/office/drawing/2014/chart" uri="{C3380CC4-5D6E-409C-BE32-E72D297353CC}">
              <c16:uniqueId val="{00000008-2645-48A7-AA0A-80F163015A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9.26</c:v>
                </c:pt>
                <c:pt idx="2">
                  <c:v>#N/A</c:v>
                </c:pt>
                <c:pt idx="3">
                  <c:v>9.66</c:v>
                </c:pt>
                <c:pt idx="4">
                  <c:v>#N/A</c:v>
                </c:pt>
                <c:pt idx="5">
                  <c:v>10.27</c:v>
                </c:pt>
                <c:pt idx="6">
                  <c:v>#N/A</c:v>
                </c:pt>
                <c:pt idx="7">
                  <c:v>10.83</c:v>
                </c:pt>
                <c:pt idx="8">
                  <c:v>#N/A</c:v>
                </c:pt>
                <c:pt idx="9">
                  <c:v>10.72</c:v>
                </c:pt>
              </c:numCache>
            </c:numRef>
          </c:val>
          <c:extLst>
            <c:ext xmlns:c16="http://schemas.microsoft.com/office/drawing/2014/chart" uri="{C3380CC4-5D6E-409C-BE32-E72D297353CC}">
              <c16:uniqueId val="{00000009-2645-48A7-AA0A-80F163015A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3008</c:v>
                </c:pt>
                <c:pt idx="5">
                  <c:v>3002</c:v>
                </c:pt>
                <c:pt idx="8">
                  <c:v>2700</c:v>
                </c:pt>
                <c:pt idx="11">
                  <c:v>2767</c:v>
                </c:pt>
                <c:pt idx="14">
                  <c:v>2806</c:v>
                </c:pt>
              </c:numCache>
            </c:numRef>
          </c:val>
          <c:extLst>
            <c:ext xmlns:c16="http://schemas.microsoft.com/office/drawing/2014/chart" uri="{C3380CC4-5D6E-409C-BE32-E72D297353CC}">
              <c16:uniqueId val="{00000000-1293-44BB-BF61-78222B20FF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1-1293-44BB-BF61-78222B20FF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93-44BB-BF61-78222B20FF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93-44BB-BF61-78222B20FF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723</c:v>
                </c:pt>
                <c:pt idx="3">
                  <c:v>730</c:v>
                </c:pt>
                <c:pt idx="6">
                  <c:v>718</c:v>
                </c:pt>
                <c:pt idx="9">
                  <c:v>682</c:v>
                </c:pt>
                <c:pt idx="12">
                  <c:v>747</c:v>
                </c:pt>
              </c:numCache>
            </c:numRef>
          </c:val>
          <c:extLst>
            <c:ext xmlns:c16="http://schemas.microsoft.com/office/drawing/2014/chart" uri="{C3380CC4-5D6E-409C-BE32-E72D297353CC}">
              <c16:uniqueId val="{00000004-1293-44BB-BF61-78222B20FF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93-44BB-BF61-78222B20FF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93-44BB-BF61-78222B20FF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2005</c:v>
                </c:pt>
                <c:pt idx="3">
                  <c:v>1995</c:v>
                </c:pt>
                <c:pt idx="6">
                  <c:v>2006</c:v>
                </c:pt>
                <c:pt idx="9">
                  <c:v>2076</c:v>
                </c:pt>
                <c:pt idx="12">
                  <c:v>2260</c:v>
                </c:pt>
              </c:numCache>
            </c:numRef>
          </c:val>
          <c:extLst>
            <c:ext xmlns:c16="http://schemas.microsoft.com/office/drawing/2014/chart" uri="{C3380CC4-5D6E-409C-BE32-E72D297353CC}">
              <c16:uniqueId val="{00000007-1293-44BB-BF61-78222B20FF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-280</c:v>
                </c:pt>
                <c:pt idx="2">
                  <c:v>#N/A</c:v>
                </c:pt>
                <c:pt idx="3">
                  <c:v>#N/A</c:v>
                </c:pt>
                <c:pt idx="4">
                  <c:v>-276</c:v>
                </c:pt>
                <c:pt idx="5">
                  <c:v>#N/A</c:v>
                </c:pt>
                <c:pt idx="6">
                  <c:v>#N/A</c:v>
                </c:pt>
                <c:pt idx="7">
                  <c:v>25</c:v>
                </c:pt>
                <c:pt idx="8">
                  <c:v>#N/A</c:v>
                </c:pt>
                <c:pt idx="9">
                  <c:v>#N/A</c:v>
                </c:pt>
                <c:pt idx="10">
                  <c:v>-8</c:v>
                </c:pt>
                <c:pt idx="11">
                  <c:v>#N/A</c:v>
                </c:pt>
                <c:pt idx="12">
                  <c:v>#N/A</c:v>
                </c:pt>
                <c:pt idx="13">
                  <c:v>203</c:v>
                </c:pt>
                <c:pt idx="14">
                  <c:v>#N/A</c:v>
                </c:pt>
              </c:numCache>
            </c:numRef>
          </c:val>
          <c:smooth val="0"/>
          <c:extLst>
            <c:ext xmlns:c16="http://schemas.microsoft.com/office/drawing/2014/chart" uri="{C3380CC4-5D6E-409C-BE32-E72D297353CC}">
              <c16:uniqueId val="{00000008-1293-44BB-BF61-78222B20FF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24724</c:v>
                </c:pt>
                <c:pt idx="5">
                  <c:v>24235</c:v>
                </c:pt>
                <c:pt idx="8">
                  <c:v>23472</c:v>
                </c:pt>
                <c:pt idx="11">
                  <c:v>22201</c:v>
                </c:pt>
                <c:pt idx="14">
                  <c:v>21001</c:v>
                </c:pt>
              </c:numCache>
            </c:numRef>
          </c:val>
          <c:extLst>
            <c:ext xmlns:c16="http://schemas.microsoft.com/office/drawing/2014/chart" uri="{C3380CC4-5D6E-409C-BE32-E72D297353CC}">
              <c16:uniqueId val="{00000000-9864-4DB9-A4A7-05AA75C22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882</c:v>
                </c:pt>
                <c:pt idx="5">
                  <c:v>965</c:v>
                </c:pt>
                <c:pt idx="8">
                  <c:v>1010</c:v>
                </c:pt>
                <c:pt idx="11">
                  <c:v>951</c:v>
                </c:pt>
                <c:pt idx="14">
                  <c:v>922</c:v>
                </c:pt>
              </c:numCache>
            </c:numRef>
          </c:val>
          <c:extLst>
            <c:ext xmlns:c16="http://schemas.microsoft.com/office/drawing/2014/chart" uri="{C3380CC4-5D6E-409C-BE32-E72D297353CC}">
              <c16:uniqueId val="{00000001-9864-4DB9-A4A7-05AA75C22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13454</c:v>
                </c:pt>
                <c:pt idx="5">
                  <c:v>13612</c:v>
                </c:pt>
                <c:pt idx="8">
                  <c:v>14331</c:v>
                </c:pt>
                <c:pt idx="11">
                  <c:v>15251</c:v>
                </c:pt>
                <c:pt idx="14">
                  <c:v>15408</c:v>
                </c:pt>
              </c:numCache>
            </c:numRef>
          </c:val>
          <c:extLst>
            <c:ext xmlns:c16="http://schemas.microsoft.com/office/drawing/2014/chart" uri="{C3380CC4-5D6E-409C-BE32-E72D297353CC}">
              <c16:uniqueId val="{00000002-9864-4DB9-A4A7-05AA75C22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64-4DB9-A4A7-05AA75C22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64-4DB9-A4A7-05AA75C22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c:v>
                </c:pt>
                <c:pt idx="3">
                  <c:v>13</c:v>
                </c:pt>
                <c:pt idx="6">
                  <c:v>12</c:v>
                </c:pt>
                <c:pt idx="9">
                  <c:v>11</c:v>
                </c:pt>
                <c:pt idx="12">
                  <c:v>31</c:v>
                </c:pt>
              </c:numCache>
            </c:numRef>
          </c:val>
          <c:extLst>
            <c:ext xmlns:c16="http://schemas.microsoft.com/office/drawing/2014/chart" uri="{C3380CC4-5D6E-409C-BE32-E72D297353CC}">
              <c16:uniqueId val="{00000005-9864-4DB9-A4A7-05AA75C22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3485</c:v>
                </c:pt>
                <c:pt idx="3">
                  <c:v>3437</c:v>
                </c:pt>
                <c:pt idx="6">
                  <c:v>3375</c:v>
                </c:pt>
                <c:pt idx="9">
                  <c:v>3351</c:v>
                </c:pt>
                <c:pt idx="12">
                  <c:v>3347</c:v>
                </c:pt>
              </c:numCache>
            </c:numRef>
          </c:val>
          <c:extLst>
            <c:ext xmlns:c16="http://schemas.microsoft.com/office/drawing/2014/chart" uri="{C3380CC4-5D6E-409C-BE32-E72D297353CC}">
              <c16:uniqueId val="{00000006-9864-4DB9-A4A7-05AA75C22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864-4DB9-A4A7-05AA75C22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7793</c:v>
                </c:pt>
                <c:pt idx="3">
                  <c:v>8897</c:v>
                </c:pt>
                <c:pt idx="6">
                  <c:v>9289</c:v>
                </c:pt>
                <c:pt idx="9">
                  <c:v>9198</c:v>
                </c:pt>
                <c:pt idx="12">
                  <c:v>6305</c:v>
                </c:pt>
              </c:numCache>
            </c:numRef>
          </c:val>
          <c:extLst>
            <c:ext xmlns:c16="http://schemas.microsoft.com/office/drawing/2014/chart" uri="{C3380CC4-5D6E-409C-BE32-E72D297353CC}">
              <c16:uniqueId val="{00000008-9864-4DB9-A4A7-05AA75C22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64-4DB9-A4A7-05AA75C22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20292</c:v>
                </c:pt>
                <c:pt idx="3">
                  <c:v>20616</c:v>
                </c:pt>
                <c:pt idx="6">
                  <c:v>19802</c:v>
                </c:pt>
                <c:pt idx="9">
                  <c:v>19719</c:v>
                </c:pt>
                <c:pt idx="12">
                  <c:v>19229</c:v>
                </c:pt>
              </c:numCache>
            </c:numRef>
          </c:val>
          <c:extLst>
            <c:ext xmlns:c16="http://schemas.microsoft.com/office/drawing/2014/chart" uri="{C3380CC4-5D6E-409C-BE32-E72D297353CC}">
              <c16:uniqueId val="{0000000A-9864-4DB9-A4A7-05AA75C22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64-4DB9-A4A7-05AA75C22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2938</c:v>
                </c:pt>
                <c:pt idx="1">
                  <c:v>3192</c:v>
                </c:pt>
                <c:pt idx="2">
                  <c:v>3227</c:v>
                </c:pt>
              </c:numCache>
            </c:numRef>
          </c:val>
          <c:extLst>
            <c:ext xmlns:c16="http://schemas.microsoft.com/office/drawing/2014/chart" uri="{C3380CC4-5D6E-409C-BE32-E72D297353CC}">
              <c16:uniqueId val="{00000000-3CEE-4B82-94C7-2DDB8B9E39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1037</c:v>
                </c:pt>
                <c:pt idx="1">
                  <c:v>1037</c:v>
                </c:pt>
                <c:pt idx="2">
                  <c:v>1092</c:v>
                </c:pt>
              </c:numCache>
            </c:numRef>
          </c:val>
          <c:extLst>
            <c:ext xmlns:c16="http://schemas.microsoft.com/office/drawing/2014/chart" uri="{C3380CC4-5D6E-409C-BE32-E72D297353CC}">
              <c16:uniqueId val="{00000001-3CEE-4B82-94C7-2DDB8B9E39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12457</c:v>
                </c:pt>
                <c:pt idx="1">
                  <c:v>13100</c:v>
                </c:pt>
                <c:pt idx="2">
                  <c:v>13034</c:v>
                </c:pt>
              </c:numCache>
            </c:numRef>
          </c:val>
          <c:extLst>
            <c:ext xmlns:c16="http://schemas.microsoft.com/office/drawing/2014/chart" uri="{C3380CC4-5D6E-409C-BE32-E72D297353CC}">
              <c16:uniqueId val="{00000002-3CEE-4B82-94C7-2DDB8B9E39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年度の基準財政収入額で、市町村民税法人税割や地方消費税交付金が増加したものの、前年度から財政力指数の増減はなかった。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類似団体平均値を下回っており、産業基盤の整備や企業誘致対策などの税収増につながる施策を推進し、財政基盤の強化に努める。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経常経費における公債費や人件費の増等により、経常収支比率は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今後も経常経費の増が見込まれることから、継続事業の見直しや公共施設の統廃合を行う等、経常経費の抑制に努める。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60</xdr:row>
      <xdr:rowOff>160528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4135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60</xdr:row>
      <xdr:rowOff>54356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93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59</xdr:row>
      <xdr:rowOff>143764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448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60</xdr:row>
      <xdr:rowOff>155702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4483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109728</xdr:rowOff>
    </xdr:from>
    <xdr:to>
      <xdr:col>23</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31005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104902</xdr:rowOff>
    </xdr:from>
    <xdr:to>
      <xdr:col>7</xdr:col>
      <xdr:colOff>31750</xdr:colOff>
      <xdr:row>61</xdr:row>
      <xdr:rowOff>35052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45229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人事院勧告に伴う人件費の増に加え、人口減少が影響し、人口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人当たりの決算額が増加しており、類似団体平均値も上回っている。</a:t>
          </a: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つの有人離島をはじめとした広大な行政範囲を有し、人口減少も著しいことから、類似団体平均値を上回る一因となっている。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今後も人口減少対策の推進、人員の適正配置による人件費の抑制、公共施設の統廃合による物件費・維持補修費の抑制に努める。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113426</xdr:rowOff>
    </xdr:from>
    <xdr:to>
      <xdr:col>23</xdr:col>
      <xdr:colOff>133350</xdr:colOff>
      <xdr:row>87</xdr:row>
      <xdr:rowOff>166866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5029576"/>
          <a:ext cx="838200" cy="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45926</xdr:rowOff>
    </xdr:from>
    <xdr:to>
      <xdr:col>19</xdr:col>
      <xdr:colOff>133350</xdr:colOff>
      <xdr:row>87</xdr:row>
      <xdr:rowOff>113426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62076"/>
          <a:ext cx="889000" cy="6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82924</xdr:rowOff>
    </xdr:from>
    <xdr:to>
      <xdr:col>15</xdr:col>
      <xdr:colOff>82550</xdr:colOff>
      <xdr:row>87</xdr:row>
      <xdr:rowOff>45926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27624"/>
          <a:ext cx="889000" cy="1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108299</xdr:rowOff>
    </xdr:from>
    <xdr:to>
      <xdr:col>11</xdr:col>
      <xdr:colOff>31750</xdr:colOff>
      <xdr:row>86</xdr:row>
      <xdr:rowOff>82924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81549"/>
          <a:ext cx="8890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116066</xdr:rowOff>
    </xdr:from>
    <xdr:to>
      <xdr:col>23</xdr:col>
      <xdr:colOff>184150</xdr:colOff>
      <xdr:row>88</xdr:row>
      <xdr:rowOff>46216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0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88143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0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62626</xdr:rowOff>
    </xdr:from>
    <xdr:to>
      <xdr:col>19</xdr:col>
      <xdr:colOff>184150</xdr:colOff>
      <xdr:row>87</xdr:row>
      <xdr:rowOff>164226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149003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6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166576</xdr:rowOff>
    </xdr:from>
    <xdr:to>
      <xdr:col>15</xdr:col>
      <xdr:colOff>133350</xdr:colOff>
      <xdr:row>87</xdr:row>
      <xdr:rowOff>96726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81503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9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32124</xdr:rowOff>
    </xdr:from>
    <xdr:to>
      <xdr:col>11</xdr:col>
      <xdr:colOff>82550</xdr:colOff>
      <xdr:row>86</xdr:row>
      <xdr:rowOff>133724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118501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57499</xdr:rowOff>
    </xdr:from>
    <xdr:to>
      <xdr:col>7</xdr:col>
      <xdr:colOff>31750</xdr:colOff>
      <xdr:row>85</xdr:row>
      <xdr:rowOff>159099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143876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と比較して増減はなかったが、依然として類似団体平均値を上回る数値で推移していることから、国や県の基準に沿った給与制度の確立や昇給昇格基準の見直し等、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100541</xdr:rowOff>
    </xdr:from>
    <xdr:to>
      <xdr:col>77</xdr:col>
      <xdr:colOff>44450</xdr:colOff>
      <xdr:row>89</xdr:row>
      <xdr:rowOff>89959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881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49741</xdr:rowOff>
    </xdr:from>
    <xdr:to>
      <xdr:col>72</xdr:col>
      <xdr:colOff>203200</xdr:colOff>
      <xdr:row>89</xdr:row>
      <xdr:rowOff>89959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087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49741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合併後は事務事業の見直しや組織の再編整理、民間移譲などにより職員数の削減を図ってきた。近年の普通会計職員数は横ばいであったが、新たな行政ニーズによる組織改編等に対応するため、定員適正化計画に基づく採用を実施したこと等により、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集落が散在していることや離島も含め広大な行政区域を有しているため類似団体平均値を上回っているが、業務の複雑化や多様化する行政ニーズに対応するため、定年引上げ等の状況も踏まえながら今後も適正な職員数の確保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119471</xdr:rowOff>
    </xdr:from>
    <xdr:to>
      <xdr:col>81</xdr:col>
      <xdr:colOff>44450</xdr:colOff>
      <xdr:row>64</xdr:row>
      <xdr:rowOff>46265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20821"/>
          <a:ext cx="838200" cy="9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62593</xdr:rowOff>
    </xdr:from>
    <xdr:to>
      <xdr:col>77</xdr:col>
      <xdr:colOff>44450</xdr:colOff>
      <xdr:row>63</xdr:row>
      <xdr:rowOff>119471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3943"/>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62593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3959"/>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146141</xdr:rowOff>
    </xdr:from>
    <xdr:to>
      <xdr:col>68</xdr:col>
      <xdr:colOff>152400</xdr:colOff>
      <xdr:row>63</xdr:row>
      <xdr:rowOff>12609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604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166915</xdr:rowOff>
    </xdr:from>
    <xdr:to>
      <xdr:col>81</xdr:col>
      <xdr:colOff>95250</xdr:colOff>
      <xdr:row>64</xdr:row>
      <xdr:rowOff>97065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138992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68671</xdr:rowOff>
    </xdr:from>
    <xdr:to>
      <xdr:col>77</xdr:col>
      <xdr:colOff>95250</xdr:colOff>
      <xdr:row>63</xdr:row>
      <xdr:rowOff>170271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155048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5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11793</xdr:rowOff>
    </xdr:from>
    <xdr:to>
      <xdr:col>73</xdr:col>
      <xdr:colOff>44450</xdr:colOff>
      <xdr:row>63</xdr:row>
      <xdr:rowOff>113393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98170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95341</xdr:rowOff>
    </xdr:from>
    <xdr:to>
      <xdr:col>64</xdr:col>
      <xdr:colOff>152400</xdr:colOff>
      <xdr:row>63</xdr:row>
      <xdr:rowOff>25491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1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過疎債の元利償還金の増や、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合併特例債（県道路建設事業地元負担金）の算定終了による災害復旧費等に係る基準財政需要額の減少等によって前年度から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ポイント増加したものの、類似団体平均値は大きく下回っている。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これまでの大型事業の元金償還の開始や繰上償還した起債の交付税措置終了により、実質公債費比率の上昇が見込まれることから、新規地方債発行額の抑制や計画的な起債元金の繰上償還など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124037</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639137"/>
          <a:ext cx="0" cy="11904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38964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38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124037</xdr:rowOff>
    </xdr:from>
    <xdr:to>
      <xdr:col>81</xdr:col>
      <xdr:colOff>133350</xdr:colOff>
      <xdr:row>38</xdr:row>
      <xdr:rowOff>124037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63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166794</xdr:rowOff>
    </xdr:from>
    <xdr:to>
      <xdr:col>81</xdr:col>
      <xdr:colOff>44450</xdr:colOff>
      <xdr:row>38</xdr:row>
      <xdr:rowOff>124037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1044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166387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37</xdr:row>
      <xdr:rowOff>166794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3805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6773</xdr:rowOff>
    </xdr:from>
    <xdr:to>
      <xdr:col>77</xdr:col>
      <xdr:colOff>95250</xdr:colOff>
      <xdr:row>42</xdr:row>
      <xdr:rowOff>108373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13970</xdr:rowOff>
    </xdr:from>
    <xdr:to>
      <xdr:col>72</xdr:col>
      <xdr:colOff>203200</xdr:colOff>
      <xdr:row>37</xdr:row>
      <xdr:rowOff>94403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5762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6773</xdr:rowOff>
    </xdr:from>
    <xdr:to>
      <xdr:col>73</xdr:col>
      <xdr:colOff>44450</xdr:colOff>
      <xdr:row>42</xdr:row>
      <xdr:rowOff>108373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70273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576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6773</xdr:rowOff>
    </xdr:from>
    <xdr:to>
      <xdr:col>68</xdr:col>
      <xdr:colOff>203200</xdr:colOff>
      <xdr:row>42</xdr:row>
      <xdr:rowOff>108373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165964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0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115993</xdr:rowOff>
    </xdr:from>
    <xdr:to>
      <xdr:col>77</xdr:col>
      <xdr:colOff>95250</xdr:colOff>
      <xdr:row>38</xdr:row>
      <xdr:rowOff>46143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56320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155380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134620</xdr:rowOff>
    </xdr:from>
    <xdr:to>
      <xdr:col>68</xdr:col>
      <xdr:colOff>203200</xdr:colOff>
      <xdr:row>37</xdr:row>
      <xdr:rowOff>64770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74947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工業団地の満期一括償還や売却による繰上償還により公営企業債等繰入見込額が減少し、将来負担額が減少したことで、充当可能財源等が将来負担額を上回り、将来負担比率は無しとなっている。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今後は一般会計の地方債残高が増加する見込みなので、新規地方債発行の抑制を図る必要がある。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人事院勧告に伴う給与改定により人件費が増加し、前年度比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ポイント上昇したが、類似団体平均値は下回っている。</a:t>
          </a:r>
        </a:p>
        <a:p>
          <a:r>
            <a:rPr kumimoji="1" lang="ja-JP" altLang="en-US" sz="1300">
              <a:latin typeface="ＭＳ Ｐゴシック" panose="020B0600070205080204" pitchFamily="50" charset="-128"/>
              <a:ea typeface="ＭＳ Ｐゴシック" panose="020B0600070205080204" pitchFamily="50" charset="-128"/>
            </a:rPr>
            <a:t>　今後も国や県の基準に沿った給与制度の確立や人員の適正配置等を継続して行っていく。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129722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32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35</xdr:row>
      <xdr:rowOff>31750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23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90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148772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909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43543</xdr:rowOff>
    </xdr:from>
    <xdr:to>
      <xdr:col>15</xdr:col>
      <xdr:colOff>149225</xdr:colOff>
      <xdr:row>34</xdr:row>
      <xdr:rowOff>145143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155320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大島こども園との統合による蠣浦保育所の指定管理委託料の減が主要因となり、前年度から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市町合併に伴い、類似団体より多くの施設を有していることも要因となっているため、施設の統廃合を推進し、物件費の抑制に努める。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48079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518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48079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障害福祉サービス利用者の増加により給付費が増加したことで、前年度比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類似団体平均値は下回っているが、今後も被生活保護者自立に向けた支援等を行い、扶助費の抑制に努める。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離島診療所の代理診療医師経費の減により、国保直診勘定事業繰出金が減少し、前年度比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　</a:t>
          </a:r>
        </a:p>
        <a:p>
          <a:r>
            <a:rPr kumimoji="1" lang="ja-JP" altLang="en-US" sz="1300">
              <a:latin typeface="ＭＳ Ｐゴシック" panose="020B0600070205080204" pitchFamily="50" charset="-128"/>
              <a:ea typeface="ＭＳ Ｐゴシック" panose="020B0600070205080204" pitchFamily="50" charset="-128"/>
            </a:rPr>
            <a:t>　国保会計等における赤字補填的繰出金が多額になっていることから、各特別会計において経費節減を図るなど、繰出金の縮減に努める。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57</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6350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60</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繰出基準分の減により、上水道事業補助金が減少しているが、前年度同数値となっている。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類似団体平均値を下回っているが、補助事業の見直しを進めるとともに、公営企業会計においても独立採算の原則に立ち返った使用料等の見直しによる財政健全化を図るなど、補助費等の縮減に努める。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66040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66040</xdr:rowOff>
    </xdr:from>
    <xdr:to>
      <xdr:col>73</xdr:col>
      <xdr:colOff>180975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0477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年度借入の過疎対策事業等の大型事業の元金償還開始による増が主要因となり、前年度から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類似団体平均値を下回っているが、今後も大型事業の元金償還開始が控えていることから、新規地方債発行額の抑制や計画的な起債元金の繰上償還を行い、公債費の抑制に努める。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78994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43485"/>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0611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76708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520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人件費の比率上昇が要因となり前年度比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市町合併に伴い類似団体より多くの施設を有しており、また、それらの施設が老朽化している。今後は、物件費や維持補修費、公営企業会計への補助金が増加し、比率上昇が見込まれる。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21844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200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75</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3464"/>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124714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104139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4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168024</xdr:rowOff>
    </xdr:from>
    <xdr:to>
      <xdr:col>29</xdr:col>
      <xdr:colOff>127000</xdr:colOff>
      <xdr:row>15</xdr:row>
      <xdr:rowOff>98987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15949"/>
          <a:ext cx="647700" cy="10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98987</xdr:rowOff>
    </xdr:from>
    <xdr:to>
      <xdr:col>26</xdr:col>
      <xdr:colOff>50800</xdr:colOff>
      <xdr:row>15</xdr:row>
      <xdr:rowOff>158409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18362"/>
          <a:ext cx="698500" cy="59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158409</xdr:rowOff>
    </xdr:from>
    <xdr:to>
      <xdr:col>22</xdr:col>
      <xdr:colOff>114300</xdr:colOff>
      <xdr:row>16</xdr:row>
      <xdr:rowOff>72555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77784"/>
          <a:ext cx="698500" cy="8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70012</xdr:rowOff>
    </xdr:from>
    <xdr:to>
      <xdr:col>18</xdr:col>
      <xdr:colOff>177800</xdr:colOff>
      <xdr:row>16</xdr:row>
      <xdr:rowOff>72555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60837"/>
          <a:ext cx="698500" cy="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117224</xdr:rowOff>
    </xdr:from>
    <xdr:to>
      <xdr:col>29</xdr:col>
      <xdr:colOff>177800</xdr:colOff>
      <xdr:row>15</xdr:row>
      <xdr:rowOff>47374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565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133751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1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48187</xdr:rowOff>
    </xdr:from>
    <xdr:to>
      <xdr:col>26</xdr:col>
      <xdr:colOff>101600</xdr:colOff>
      <xdr:row>15</xdr:row>
      <xdr:rowOff>149787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6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159964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3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107609</xdr:rowOff>
    </xdr:from>
    <xdr:to>
      <xdr:col>22</xdr:col>
      <xdr:colOff>165100</xdr:colOff>
      <xdr:row>16</xdr:row>
      <xdr:rowOff>37759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21755</xdr:rowOff>
    </xdr:from>
    <xdr:to>
      <xdr:col>19</xdr:col>
      <xdr:colOff>38100</xdr:colOff>
      <xdr:row>16</xdr:row>
      <xdr:rowOff>123355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1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133532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19212</xdr:rowOff>
    </xdr:from>
    <xdr:to>
      <xdr:col>15</xdr:col>
      <xdr:colOff>101600</xdr:colOff>
      <xdr:row>16</xdr:row>
      <xdr:rowOff>120812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130989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175920</xdr:rowOff>
    </xdr:from>
    <xdr:to>
      <xdr:col>29</xdr:col>
      <xdr:colOff>127000</xdr:colOff>
      <xdr:row>36</xdr:row>
      <xdr:rowOff>69850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0470"/>
          <a:ext cx="0" cy="9226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80027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69850</xdr:rowOff>
    </xdr:from>
    <xdr:to>
      <xdr:col>30</xdr:col>
      <xdr:colOff>25400</xdr:colOff>
      <xdr:row>36</xdr:row>
      <xdr:rowOff>69850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023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90847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175920</xdr:rowOff>
    </xdr:from>
    <xdr:to>
      <xdr:col>30</xdr:col>
      <xdr:colOff>25400</xdr:colOff>
      <xdr:row>33</xdr:row>
      <xdr:rowOff>175920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69850</xdr:rowOff>
    </xdr:from>
    <xdr:to>
      <xdr:col>29</xdr:col>
      <xdr:colOff>127000</xdr:colOff>
      <xdr:row>37</xdr:row>
      <xdr:rowOff>57239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3100"/>
          <a:ext cx="647700" cy="15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208056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75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20079</xdr:rowOff>
    </xdr:from>
    <xdr:to>
      <xdr:col>29</xdr:col>
      <xdr:colOff>177800</xdr:colOff>
      <xdr:row>35</xdr:row>
      <xdr:rowOff>121679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30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32455</xdr:rowOff>
    </xdr:from>
    <xdr:to>
      <xdr:col>26</xdr:col>
      <xdr:colOff>50800</xdr:colOff>
      <xdr:row>37</xdr:row>
      <xdr:rowOff>57239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57155"/>
          <a:ext cx="698500" cy="24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32689</xdr:rowOff>
    </xdr:from>
    <xdr:to>
      <xdr:col>26</xdr:col>
      <xdr:colOff>101600</xdr:colOff>
      <xdr:row>35</xdr:row>
      <xdr:rowOff>134289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43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144467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32455</xdr:rowOff>
    </xdr:from>
    <xdr:to>
      <xdr:col>22</xdr:col>
      <xdr:colOff>114300</xdr:colOff>
      <xdr:row>37</xdr:row>
      <xdr:rowOff>245072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57155"/>
          <a:ext cx="698500" cy="212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45777</xdr:rowOff>
    </xdr:from>
    <xdr:to>
      <xdr:col>22</xdr:col>
      <xdr:colOff>165100</xdr:colOff>
      <xdr:row>35</xdr:row>
      <xdr:rowOff>147377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157554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245072</xdr:rowOff>
    </xdr:from>
    <xdr:to>
      <xdr:col>18</xdr:col>
      <xdr:colOff>177800</xdr:colOff>
      <xdr:row>37</xdr:row>
      <xdr:rowOff>245434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69772"/>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75476</xdr:rowOff>
    </xdr:from>
    <xdr:to>
      <xdr:col>19</xdr:col>
      <xdr:colOff>38100</xdr:colOff>
      <xdr:row>35</xdr:row>
      <xdr:rowOff>177076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187253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5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87820</xdr:rowOff>
    </xdr:from>
    <xdr:to>
      <xdr:col>15</xdr:col>
      <xdr:colOff>101600</xdr:colOff>
      <xdr:row>35</xdr:row>
      <xdr:rowOff>189420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199597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19050</xdr:rowOff>
    </xdr:from>
    <xdr:to>
      <xdr:col>29</xdr:col>
      <xdr:colOff>177800</xdr:colOff>
      <xdr:row>36</xdr:row>
      <xdr:rowOff>120650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270527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6439</xdr:rowOff>
    </xdr:from>
    <xdr:to>
      <xdr:col>26</xdr:col>
      <xdr:colOff>101600</xdr:colOff>
      <xdr:row>37</xdr:row>
      <xdr:rowOff>108039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3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92816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153105</xdr:rowOff>
    </xdr:from>
    <xdr:to>
      <xdr:col>22</xdr:col>
      <xdr:colOff>165100</xdr:colOff>
      <xdr:row>37</xdr:row>
      <xdr:rowOff>83255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194272</xdr:rowOff>
    </xdr:from>
    <xdr:to>
      <xdr:col>19</xdr:col>
      <xdr:colOff>38100</xdr:colOff>
      <xdr:row>37</xdr:row>
      <xdr:rowOff>295872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1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280649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194634</xdr:rowOff>
    </xdr:from>
    <xdr:to>
      <xdr:col>15</xdr:col>
      <xdr:colOff>101600</xdr:colOff>
      <xdr:row>37</xdr:row>
      <xdr:rowOff>296234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1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281011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0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63157</xdr:rowOff>
    </xdr:from>
    <xdr:to>
      <xdr:col>24</xdr:col>
      <xdr:colOff>63500</xdr:colOff>
      <xdr:row>34</xdr:row>
      <xdr:rowOff>148311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2457"/>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148311</xdr:rowOff>
    </xdr:from>
    <xdr:to>
      <xdr:col>19</xdr:col>
      <xdr:colOff>177800</xdr:colOff>
      <xdr:row>35</xdr:row>
      <xdr:rowOff>20981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7611"/>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20981</xdr:rowOff>
    </xdr:from>
    <xdr:to>
      <xdr:col>15</xdr:col>
      <xdr:colOff>50800</xdr:colOff>
      <xdr:row>35</xdr:row>
      <xdr:rowOff>98146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1731"/>
          <a:ext cx="889000" cy="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98146</xdr:rowOff>
    </xdr:from>
    <xdr:to>
      <xdr:col>10</xdr:col>
      <xdr:colOff>114300</xdr:colOff>
      <xdr:row>35</xdr:row>
      <xdr:rowOff>118783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8896"/>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12357</xdr:rowOff>
    </xdr:from>
    <xdr:to>
      <xdr:col>24</xdr:col>
      <xdr:colOff>114300</xdr:colOff>
      <xdr:row>34</xdr:row>
      <xdr:rowOff>113957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35234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97511</xdr:rowOff>
    </xdr:from>
    <xdr:to>
      <xdr:col>20</xdr:col>
      <xdr:colOff>38100</xdr:colOff>
      <xdr:row>35</xdr:row>
      <xdr:rowOff>27661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44188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141631</xdr:rowOff>
    </xdr:from>
    <xdr:to>
      <xdr:col>15</xdr:col>
      <xdr:colOff>101600</xdr:colOff>
      <xdr:row>35</xdr:row>
      <xdr:rowOff>71781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47346</xdr:rowOff>
    </xdr:from>
    <xdr:to>
      <xdr:col>10</xdr:col>
      <xdr:colOff>165100</xdr:colOff>
      <xdr:row>35</xdr:row>
      <xdr:rowOff>148946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165473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67983</xdr:rowOff>
    </xdr:from>
    <xdr:to>
      <xdr:col>6</xdr:col>
      <xdr:colOff>38100</xdr:colOff>
      <xdr:row>35</xdr:row>
      <xdr:rowOff>169583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14660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125133</xdr:rowOff>
    </xdr:from>
    <xdr:to>
      <xdr:col>24</xdr:col>
      <xdr:colOff>63500</xdr:colOff>
      <xdr:row>53</xdr:row>
      <xdr:rowOff>142215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11983"/>
          <a:ext cx="8382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125133</xdr:rowOff>
    </xdr:from>
    <xdr:to>
      <xdr:col>19</xdr:col>
      <xdr:colOff>177800</xdr:colOff>
      <xdr:row>54</xdr:row>
      <xdr:rowOff>24016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11983"/>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24016</xdr:rowOff>
    </xdr:from>
    <xdr:to>
      <xdr:col>15</xdr:col>
      <xdr:colOff>50800</xdr:colOff>
      <xdr:row>54</xdr:row>
      <xdr:rowOff>164478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82316"/>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164478</xdr:rowOff>
    </xdr:from>
    <xdr:to>
      <xdr:col>10</xdr:col>
      <xdr:colOff>114300</xdr:colOff>
      <xdr:row>56</xdr:row>
      <xdr:rowOff>22911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22778"/>
          <a:ext cx="889000" cy="20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91415</xdr:rowOff>
    </xdr:from>
    <xdr:to>
      <xdr:col>24</xdr:col>
      <xdr:colOff>114300</xdr:colOff>
      <xdr:row>54</xdr:row>
      <xdr:rowOff>21565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7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114292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2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74333</xdr:rowOff>
    </xdr:from>
    <xdr:to>
      <xdr:col>20</xdr:col>
      <xdr:colOff>38100</xdr:colOff>
      <xdr:row>54</xdr:row>
      <xdr:rowOff>4483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21010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93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144666</xdr:rowOff>
    </xdr:from>
    <xdr:to>
      <xdr:col>15</xdr:col>
      <xdr:colOff>101600</xdr:colOff>
      <xdr:row>54</xdr:row>
      <xdr:rowOff>74816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91343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113678</xdr:rowOff>
    </xdr:from>
    <xdr:to>
      <xdr:col>10</xdr:col>
      <xdr:colOff>165100</xdr:colOff>
      <xdr:row>55</xdr:row>
      <xdr:rowOff>43828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60355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4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143561</xdr:rowOff>
    </xdr:from>
    <xdr:to>
      <xdr:col>6</xdr:col>
      <xdr:colOff>38100</xdr:colOff>
      <xdr:row>56</xdr:row>
      <xdr:rowOff>73711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90238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102209</xdr:rowOff>
    </xdr:from>
    <xdr:to>
      <xdr:col>24</xdr:col>
      <xdr:colOff>63500</xdr:colOff>
      <xdr:row>77</xdr:row>
      <xdr:rowOff>147740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03859"/>
          <a:ext cx="8382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129527</xdr:rowOff>
    </xdr:from>
    <xdr:to>
      <xdr:col>19</xdr:col>
      <xdr:colOff>177800</xdr:colOff>
      <xdr:row>77</xdr:row>
      <xdr:rowOff>147740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1177"/>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129527</xdr:rowOff>
    </xdr:from>
    <xdr:to>
      <xdr:col>15</xdr:col>
      <xdr:colOff>50800</xdr:colOff>
      <xdr:row>77</xdr:row>
      <xdr:rowOff>132575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117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132575</xdr:rowOff>
    </xdr:from>
    <xdr:to>
      <xdr:col>10</xdr:col>
      <xdr:colOff>114300</xdr:colOff>
      <xdr:row>77</xdr:row>
      <xdr:rowOff>169799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34225"/>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51409</xdr:rowOff>
    </xdr:from>
    <xdr:to>
      <xdr:col>24</xdr:col>
      <xdr:colOff>114300</xdr:colOff>
      <xdr:row>77</xdr:row>
      <xdr:rowOff>153009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29836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96940</xdr:rowOff>
    </xdr:from>
    <xdr:to>
      <xdr:col>20</xdr:col>
      <xdr:colOff>38100</xdr:colOff>
      <xdr:row>78</xdr:row>
      <xdr:rowOff>27090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18217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78727</xdr:rowOff>
    </xdr:from>
    <xdr:to>
      <xdr:col>15</xdr:col>
      <xdr:colOff>101600</xdr:colOff>
      <xdr:row>78</xdr:row>
      <xdr:rowOff>8877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81775</xdr:rowOff>
    </xdr:from>
    <xdr:to>
      <xdr:col>10</xdr:col>
      <xdr:colOff>165100</xdr:colOff>
      <xdr:row>78</xdr:row>
      <xdr:rowOff>11925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118999</xdr:rowOff>
    </xdr:from>
    <xdr:to>
      <xdr:col>6</xdr:col>
      <xdr:colOff>38100</xdr:colOff>
      <xdr:row>78</xdr:row>
      <xdr:rowOff>49149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40276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31432</xdr:rowOff>
    </xdr:from>
    <xdr:to>
      <xdr:col>24</xdr:col>
      <xdr:colOff>63500</xdr:colOff>
      <xdr:row>92</xdr:row>
      <xdr:rowOff>142456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04832"/>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88633</xdr:rowOff>
    </xdr:from>
    <xdr:to>
      <xdr:col>19</xdr:col>
      <xdr:colOff>177800</xdr:colOff>
      <xdr:row>92</xdr:row>
      <xdr:rowOff>142456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690583"/>
          <a:ext cx="889000" cy="2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88633</xdr:rowOff>
    </xdr:from>
    <xdr:to>
      <xdr:col>15</xdr:col>
      <xdr:colOff>50800</xdr:colOff>
      <xdr:row>93</xdr:row>
      <xdr:rowOff>99352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90583"/>
          <a:ext cx="889000" cy="3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99352</xdr:rowOff>
    </xdr:from>
    <xdr:to>
      <xdr:col>10</xdr:col>
      <xdr:colOff>114300</xdr:colOff>
      <xdr:row>93</xdr:row>
      <xdr:rowOff>136740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044202"/>
          <a:ext cx="889000" cy="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152082</xdr:rowOff>
    </xdr:from>
    <xdr:to>
      <xdr:col>24</xdr:col>
      <xdr:colOff>114300</xdr:colOff>
      <xdr:row>92</xdr:row>
      <xdr:rowOff>82232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3509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0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91656</xdr:rowOff>
    </xdr:from>
    <xdr:to>
      <xdr:col>20</xdr:col>
      <xdr:colOff>38100</xdr:colOff>
      <xdr:row>93</xdr:row>
      <xdr:rowOff>21806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38333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37833</xdr:rowOff>
    </xdr:from>
    <xdr:to>
      <xdr:col>15</xdr:col>
      <xdr:colOff>101600</xdr:colOff>
      <xdr:row>91</xdr:row>
      <xdr:rowOff>139433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3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155960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48552</xdr:rowOff>
    </xdr:from>
    <xdr:to>
      <xdr:col>10</xdr:col>
      <xdr:colOff>165100</xdr:colOff>
      <xdr:row>93</xdr:row>
      <xdr:rowOff>150152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166679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76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85940</xdr:rowOff>
    </xdr:from>
    <xdr:to>
      <xdr:col>6</xdr:col>
      <xdr:colOff>38100</xdr:colOff>
      <xdr:row>94</xdr:row>
      <xdr:rowOff>16090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0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32617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80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169997</xdr:rowOff>
    </xdr:from>
    <xdr:to>
      <xdr:col>54</xdr:col>
      <xdr:colOff>189865</xdr:colOff>
      <xdr:row>39</xdr:row>
      <xdr:rowOff>45182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827847"/>
          <a:ext cx="1270" cy="90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49009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45182</xdr:rowOff>
    </xdr:from>
    <xdr:to>
      <xdr:col>55</xdr:col>
      <xdr:colOff>88900</xdr:colOff>
      <xdr:row>39</xdr:row>
      <xdr:rowOff>45182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3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116674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60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169997</xdr:rowOff>
    </xdr:from>
    <xdr:to>
      <xdr:col>55</xdr:col>
      <xdr:colOff>88900</xdr:colOff>
      <xdr:row>33</xdr:row>
      <xdr:rowOff>169997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82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23015</xdr:rowOff>
    </xdr:from>
    <xdr:to>
      <xdr:col>55</xdr:col>
      <xdr:colOff>0</xdr:colOff>
      <xdr:row>35</xdr:row>
      <xdr:rowOff>127340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23765"/>
          <a:ext cx="838200" cy="10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100840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73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122413</xdr:rowOff>
    </xdr:from>
    <xdr:to>
      <xdr:col>55</xdr:col>
      <xdr:colOff>50800</xdr:colOff>
      <xdr:row>37</xdr:row>
      <xdr:rowOff>52563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23015</xdr:rowOff>
    </xdr:from>
    <xdr:to>
      <xdr:col>50</xdr:col>
      <xdr:colOff>114300</xdr:colOff>
      <xdr:row>35</xdr:row>
      <xdr:rowOff>135242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23765"/>
          <a:ext cx="889000" cy="1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97922</xdr:rowOff>
    </xdr:from>
    <xdr:to>
      <xdr:col>50</xdr:col>
      <xdr:colOff>165100</xdr:colOff>
      <xdr:row>37</xdr:row>
      <xdr:rowOff>28072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7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19199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6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163604</xdr:rowOff>
    </xdr:from>
    <xdr:to>
      <xdr:col>45</xdr:col>
      <xdr:colOff>177800</xdr:colOff>
      <xdr:row>35</xdr:row>
      <xdr:rowOff>135242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07104"/>
          <a:ext cx="889000" cy="8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149098</xdr:rowOff>
    </xdr:from>
    <xdr:to>
      <xdr:col>46</xdr:col>
      <xdr:colOff>38100</xdr:colOff>
      <xdr:row>37</xdr:row>
      <xdr:rowOff>79248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70375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4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163604</xdr:rowOff>
    </xdr:from>
    <xdr:to>
      <xdr:col>41</xdr:col>
      <xdr:colOff>50800</xdr:colOff>
      <xdr:row>38</xdr:row>
      <xdr:rowOff>9352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07104"/>
          <a:ext cx="889000" cy="12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60081</xdr:rowOff>
    </xdr:from>
    <xdr:to>
      <xdr:col>41</xdr:col>
      <xdr:colOff>101600</xdr:colOff>
      <xdr:row>32</xdr:row>
      <xdr:rowOff>161681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5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152808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153274</xdr:rowOff>
    </xdr:from>
    <xdr:to>
      <xdr:col>36</xdr:col>
      <xdr:colOff>165100</xdr:colOff>
      <xdr:row>38</xdr:row>
      <xdr:rowOff>83424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9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74551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8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76540</xdr:rowOff>
    </xdr:from>
    <xdr:to>
      <xdr:col>55</xdr:col>
      <xdr:colOff>50800</xdr:colOff>
      <xdr:row>36</xdr:row>
      <xdr:rowOff>6690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99417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143665</xdr:rowOff>
    </xdr:from>
    <xdr:to>
      <xdr:col>50</xdr:col>
      <xdr:colOff>165100</xdr:colOff>
      <xdr:row>35</xdr:row>
      <xdr:rowOff>73815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90342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7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84442</xdr:rowOff>
    </xdr:from>
    <xdr:to>
      <xdr:col>46</xdr:col>
      <xdr:colOff>38100</xdr:colOff>
      <xdr:row>36</xdr:row>
      <xdr:rowOff>14592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31119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112804</xdr:rowOff>
    </xdr:from>
    <xdr:to>
      <xdr:col>41</xdr:col>
      <xdr:colOff>101600</xdr:colOff>
      <xdr:row>31</xdr:row>
      <xdr:rowOff>42954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2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59481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03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130002</xdr:rowOff>
    </xdr:from>
    <xdr:to>
      <xdr:col>36</xdr:col>
      <xdr:colOff>165100</xdr:colOff>
      <xdr:row>38</xdr:row>
      <xdr:rowOff>60152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76679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63069</xdr:rowOff>
    </xdr:from>
    <xdr:to>
      <xdr:col>55</xdr:col>
      <xdr:colOff>0</xdr:colOff>
      <xdr:row>56</xdr:row>
      <xdr:rowOff>111747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664269"/>
          <a:ext cx="838200" cy="4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70654</xdr:rowOff>
    </xdr:from>
    <xdr:to>
      <xdr:col>50</xdr:col>
      <xdr:colOff>114300</xdr:colOff>
      <xdr:row>56</xdr:row>
      <xdr:rowOff>111747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71854"/>
          <a:ext cx="8890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14372</xdr:rowOff>
    </xdr:from>
    <xdr:to>
      <xdr:col>45</xdr:col>
      <xdr:colOff>177800</xdr:colOff>
      <xdr:row>56</xdr:row>
      <xdr:rowOff>70654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44122"/>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14372</xdr:rowOff>
    </xdr:from>
    <xdr:to>
      <xdr:col>41</xdr:col>
      <xdr:colOff>50800</xdr:colOff>
      <xdr:row>55</xdr:row>
      <xdr:rowOff>36963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44122"/>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12269</xdr:rowOff>
    </xdr:from>
    <xdr:to>
      <xdr:col>55</xdr:col>
      <xdr:colOff>50800</xdr:colOff>
      <xdr:row>56</xdr:row>
      <xdr:rowOff>113869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1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162146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60947</xdr:rowOff>
    </xdr:from>
    <xdr:to>
      <xdr:col>50</xdr:col>
      <xdr:colOff>165100</xdr:colOff>
      <xdr:row>56</xdr:row>
      <xdr:rowOff>162547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153674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7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19854</xdr:rowOff>
    </xdr:from>
    <xdr:to>
      <xdr:col>46</xdr:col>
      <xdr:colOff>38100</xdr:colOff>
      <xdr:row>56</xdr:row>
      <xdr:rowOff>121454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112581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135022</xdr:rowOff>
    </xdr:from>
    <xdr:to>
      <xdr:col>41</xdr:col>
      <xdr:colOff>101600</xdr:colOff>
      <xdr:row>55</xdr:row>
      <xdr:rowOff>65172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81699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1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157613</xdr:rowOff>
    </xdr:from>
    <xdr:to>
      <xdr:col>36</xdr:col>
      <xdr:colOff>165100</xdr:colOff>
      <xdr:row>55</xdr:row>
      <xdr:rowOff>87763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104290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9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5786</xdr:rowOff>
    </xdr:from>
    <xdr:to>
      <xdr:col>55</xdr:col>
      <xdr:colOff>0</xdr:colOff>
      <xdr:row>79</xdr:row>
      <xdr:rowOff>9672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50336"/>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xdr:rowOff>
    </xdr:from>
    <xdr:to>
      <xdr:col>50</xdr:col>
      <xdr:colOff>114300</xdr:colOff>
      <xdr:row>79</xdr:row>
      <xdr:rowOff>9672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45017"/>
          <a:ext cx="8890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30056</xdr:rowOff>
    </xdr:from>
    <xdr:to>
      <xdr:col>45</xdr:col>
      <xdr:colOff>177800</xdr:colOff>
      <xdr:row>79</xdr:row>
      <xdr:rowOff>467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31706"/>
          <a:ext cx="889000" cy="3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30056</xdr:rowOff>
    </xdr:from>
    <xdr:to>
      <xdr:col>41</xdr:col>
      <xdr:colOff>50800</xdr:colOff>
      <xdr:row>78</xdr:row>
      <xdr:rowOff>26025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1706"/>
          <a:ext cx="889000" cy="1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126436</xdr:rowOff>
    </xdr:from>
    <xdr:to>
      <xdr:col>55</xdr:col>
      <xdr:colOff>50800</xdr:colOff>
      <xdr:row>79</xdr:row>
      <xdr:rowOff>56586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41363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1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130322</xdr:rowOff>
    </xdr:from>
    <xdr:to>
      <xdr:col>50</xdr:col>
      <xdr:colOff>165100</xdr:colOff>
      <xdr:row>79</xdr:row>
      <xdr:rowOff>60472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51599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121117</xdr:rowOff>
    </xdr:from>
    <xdr:to>
      <xdr:col>46</xdr:col>
      <xdr:colOff>38100</xdr:colOff>
      <xdr:row>79</xdr:row>
      <xdr:rowOff>51267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42394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150706</xdr:rowOff>
    </xdr:from>
    <xdr:to>
      <xdr:col>41</xdr:col>
      <xdr:colOff>101600</xdr:colOff>
      <xdr:row>77</xdr:row>
      <xdr:rowOff>80856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71983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146675</xdr:rowOff>
    </xdr:from>
    <xdr:to>
      <xdr:col>36</xdr:col>
      <xdr:colOff>165100</xdr:colOff>
      <xdr:row>78</xdr:row>
      <xdr:rowOff>76825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67952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37190</xdr:rowOff>
    </xdr:from>
    <xdr:to>
      <xdr:col>55</xdr:col>
      <xdr:colOff>0</xdr:colOff>
      <xdr:row>95</xdr:row>
      <xdr:rowOff>56500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24940"/>
          <a:ext cx="838200" cy="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56500</xdr:rowOff>
    </xdr:from>
    <xdr:to>
      <xdr:col>50</xdr:col>
      <xdr:colOff>114300</xdr:colOff>
      <xdr:row>95</xdr:row>
      <xdr:rowOff>78969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344250"/>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78969</xdr:rowOff>
    </xdr:from>
    <xdr:to>
      <xdr:col>45</xdr:col>
      <xdr:colOff>177800</xdr:colOff>
      <xdr:row>95</xdr:row>
      <xdr:rowOff>83541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667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55586</xdr:rowOff>
    </xdr:from>
    <xdr:to>
      <xdr:col>41</xdr:col>
      <xdr:colOff>50800</xdr:colOff>
      <xdr:row>95</xdr:row>
      <xdr:rowOff>83541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343336"/>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157840</xdr:rowOff>
    </xdr:from>
    <xdr:to>
      <xdr:col>55</xdr:col>
      <xdr:colOff>50800</xdr:colOff>
      <xdr:row>95</xdr:row>
      <xdr:rowOff>87990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9267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2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5700</xdr:rowOff>
    </xdr:from>
    <xdr:to>
      <xdr:col>50</xdr:col>
      <xdr:colOff>165100</xdr:colOff>
      <xdr:row>95</xdr:row>
      <xdr:rowOff>107300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9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123827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0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28169</xdr:rowOff>
    </xdr:from>
    <xdr:to>
      <xdr:col>46</xdr:col>
      <xdr:colOff>38100</xdr:colOff>
      <xdr:row>95</xdr:row>
      <xdr:rowOff>129769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146296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0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32741</xdr:rowOff>
    </xdr:from>
    <xdr:to>
      <xdr:col>41</xdr:col>
      <xdr:colOff>101600</xdr:colOff>
      <xdr:row>95</xdr:row>
      <xdr:rowOff>134341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150868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4786</xdr:rowOff>
    </xdr:from>
    <xdr:to>
      <xdr:col>36</xdr:col>
      <xdr:colOff>165100</xdr:colOff>
      <xdr:row>95</xdr:row>
      <xdr:rowOff>106386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2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122913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0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117640</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946940"/>
          <a:ext cx="1269" cy="78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64317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7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117640</xdr:rowOff>
    </xdr:from>
    <xdr:to>
      <xdr:col>86</xdr:col>
      <xdr:colOff>25400</xdr:colOff>
      <xdr:row>34</xdr:row>
      <xdr:rowOff>117640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94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166256</xdr:rowOff>
    </xdr:from>
    <xdr:to>
      <xdr:col>85</xdr:col>
      <xdr:colOff>127000</xdr:colOff>
      <xdr:row>36</xdr:row>
      <xdr:rowOff>20714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5309756"/>
          <a:ext cx="838200" cy="88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95064</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116637</xdr:rowOff>
    </xdr:from>
    <xdr:to>
      <xdr:col>85</xdr:col>
      <xdr:colOff>177800</xdr:colOff>
      <xdr:row>38</xdr:row>
      <xdr:rowOff>46786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460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166256</xdr:rowOff>
    </xdr:from>
    <xdr:to>
      <xdr:col>81</xdr:col>
      <xdr:colOff>50800</xdr:colOff>
      <xdr:row>36</xdr:row>
      <xdr:rowOff>121031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5309756"/>
          <a:ext cx="8890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143154</xdr:rowOff>
    </xdr:from>
    <xdr:to>
      <xdr:col>81</xdr:col>
      <xdr:colOff>101600</xdr:colOff>
      <xdr:row>38</xdr:row>
      <xdr:rowOff>73304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64431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5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121031</xdr:rowOff>
    </xdr:from>
    <xdr:to>
      <xdr:col>76</xdr:col>
      <xdr:colOff>114300</xdr:colOff>
      <xdr:row>38</xdr:row>
      <xdr:rowOff>82474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293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138392</xdr:rowOff>
    </xdr:from>
    <xdr:to>
      <xdr:col>76</xdr:col>
      <xdr:colOff>165100</xdr:colOff>
      <xdr:row>38</xdr:row>
      <xdr:rowOff>68542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59669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57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82474</xdr:rowOff>
    </xdr:from>
    <xdr:to>
      <xdr:col>71</xdr:col>
      <xdr:colOff>177800</xdr:colOff>
      <xdr:row>38</xdr:row>
      <xdr:rowOff>136423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597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105893</xdr:rowOff>
    </xdr:from>
    <xdr:to>
      <xdr:col>72</xdr:col>
      <xdr:colOff>38100</xdr:colOff>
      <xdr:row>35</xdr:row>
      <xdr:rowOff>36043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52570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60249</xdr:rowOff>
    </xdr:from>
    <xdr:to>
      <xdr:col>67</xdr:col>
      <xdr:colOff>101600</xdr:colOff>
      <xdr:row>35</xdr:row>
      <xdr:rowOff>161849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6926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141364</xdr:rowOff>
    </xdr:from>
    <xdr:to>
      <xdr:col>85</xdr:col>
      <xdr:colOff>177800</xdr:colOff>
      <xdr:row>36</xdr:row>
      <xdr:rowOff>71514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4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164241</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9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115456</xdr:rowOff>
    </xdr:from>
    <xdr:to>
      <xdr:col>81</xdr:col>
      <xdr:colOff>101600</xdr:colOff>
      <xdr:row>31</xdr:row>
      <xdr:rowOff>45606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2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62133</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503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70231</xdr:rowOff>
    </xdr:from>
    <xdr:to>
      <xdr:col>76</xdr:col>
      <xdr:colOff>165100</xdr:colOff>
      <xdr:row>37</xdr:row>
      <xdr:rowOff>381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0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31674</xdr:rowOff>
    </xdr:from>
    <xdr:to>
      <xdr:col>72</xdr:col>
      <xdr:colOff>38100</xdr:colOff>
      <xdr:row>38</xdr:row>
      <xdr:rowOff>133274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124401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6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85623</xdr:rowOff>
    </xdr:from>
    <xdr:to>
      <xdr:col>67</xdr:col>
      <xdr:colOff>101600</xdr:colOff>
      <xdr:row>39</xdr:row>
      <xdr:rowOff>15773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6900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6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12056</xdr:rowOff>
    </xdr:from>
    <xdr:to>
      <xdr:col>85</xdr:col>
      <xdr:colOff>127000</xdr:colOff>
      <xdr:row>74</xdr:row>
      <xdr:rowOff>129984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99356"/>
          <a:ext cx="838200" cy="11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15913</xdr:rowOff>
    </xdr:from>
    <xdr:to>
      <xdr:col>81</xdr:col>
      <xdr:colOff>50800</xdr:colOff>
      <xdr:row>74</xdr:row>
      <xdr:rowOff>129984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360313"/>
          <a:ext cx="889000" cy="4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15913</xdr:rowOff>
    </xdr:from>
    <xdr:to>
      <xdr:col>76</xdr:col>
      <xdr:colOff>114300</xdr:colOff>
      <xdr:row>72</xdr:row>
      <xdr:rowOff>47731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360313"/>
          <a:ext cx="889000" cy="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32215</xdr:rowOff>
    </xdr:from>
    <xdr:to>
      <xdr:col>71</xdr:col>
      <xdr:colOff>177800</xdr:colOff>
      <xdr:row>72</xdr:row>
      <xdr:rowOff>47731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376615"/>
          <a:ext cx="8890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132706</xdr:rowOff>
    </xdr:from>
    <xdr:to>
      <xdr:col>85</xdr:col>
      <xdr:colOff>177800</xdr:colOff>
      <xdr:row>74</xdr:row>
      <xdr:rowOff>62856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155583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9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79184</xdr:rowOff>
    </xdr:from>
    <xdr:to>
      <xdr:col>81</xdr:col>
      <xdr:colOff>101600</xdr:colOff>
      <xdr:row>75</xdr:row>
      <xdr:rowOff>9334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25861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136563</xdr:rowOff>
    </xdr:from>
    <xdr:to>
      <xdr:col>76</xdr:col>
      <xdr:colOff>165100</xdr:colOff>
      <xdr:row>72</xdr:row>
      <xdr:rowOff>66713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3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83240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08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168381</xdr:rowOff>
    </xdr:from>
    <xdr:to>
      <xdr:col>72</xdr:col>
      <xdr:colOff>38100</xdr:colOff>
      <xdr:row>72</xdr:row>
      <xdr:rowOff>98531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115058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11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152865</xdr:rowOff>
    </xdr:from>
    <xdr:to>
      <xdr:col>67</xdr:col>
      <xdr:colOff>101600</xdr:colOff>
      <xdr:row>72</xdr:row>
      <xdr:rowOff>83015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99542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10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78022</xdr:rowOff>
    </xdr:from>
    <xdr:to>
      <xdr:col>85</xdr:col>
      <xdr:colOff>127000</xdr:colOff>
      <xdr:row>96</xdr:row>
      <xdr:rowOff>101338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365772"/>
          <a:ext cx="838200" cy="1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30962</xdr:rowOff>
    </xdr:from>
    <xdr:to>
      <xdr:col>81</xdr:col>
      <xdr:colOff>50800</xdr:colOff>
      <xdr:row>95</xdr:row>
      <xdr:rowOff>78022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5975812"/>
          <a:ext cx="889000" cy="38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30962</xdr:rowOff>
    </xdr:from>
    <xdr:to>
      <xdr:col>76</xdr:col>
      <xdr:colOff>114300</xdr:colOff>
      <xdr:row>94</xdr:row>
      <xdr:rowOff>135564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975812"/>
          <a:ext cx="889000" cy="27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135564</xdr:rowOff>
    </xdr:from>
    <xdr:to>
      <xdr:col>71</xdr:col>
      <xdr:colOff>177800</xdr:colOff>
      <xdr:row>96</xdr:row>
      <xdr:rowOff>38680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51864"/>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50538</xdr:rowOff>
    </xdr:from>
    <xdr:to>
      <xdr:col>85</xdr:col>
      <xdr:colOff>177800</xdr:colOff>
      <xdr:row>96</xdr:row>
      <xdr:rowOff>152138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5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73415</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27222</xdr:rowOff>
    </xdr:from>
    <xdr:to>
      <xdr:col>81</xdr:col>
      <xdr:colOff>101600</xdr:colOff>
      <xdr:row>95</xdr:row>
      <xdr:rowOff>128822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3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145349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0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151612</xdr:rowOff>
    </xdr:from>
    <xdr:to>
      <xdr:col>76</xdr:col>
      <xdr:colOff>165100</xdr:colOff>
      <xdr:row>93</xdr:row>
      <xdr:rowOff>81762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98289</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292795" y="1570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84764</xdr:rowOff>
    </xdr:from>
    <xdr:to>
      <xdr:col>72</xdr:col>
      <xdr:colOff>38100</xdr:colOff>
      <xdr:row>95</xdr:row>
      <xdr:rowOff>14914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31441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159330</xdr:rowOff>
    </xdr:from>
    <xdr:to>
      <xdr:col>67</xdr:col>
      <xdr:colOff>101600</xdr:colOff>
      <xdr:row>96</xdr:row>
      <xdr:rowOff>89480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106007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22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3317</xdr:rowOff>
    </xdr:from>
    <xdr:to>
      <xdr:col>116</xdr:col>
      <xdr:colOff>63500</xdr:colOff>
      <xdr:row>36</xdr:row>
      <xdr:rowOff>14564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175517"/>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3317</xdr:rowOff>
    </xdr:from>
    <xdr:to>
      <xdr:col>111</xdr:col>
      <xdr:colOff>177800</xdr:colOff>
      <xdr:row>36</xdr:row>
      <xdr:rowOff>106325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175517"/>
          <a:ext cx="889000" cy="10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106325</xdr:rowOff>
    </xdr:from>
    <xdr:to>
      <xdr:col>107</xdr:col>
      <xdr:colOff>50800</xdr:colOff>
      <xdr:row>36</xdr:row>
      <xdr:rowOff>152227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278525"/>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152227</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24427"/>
          <a:ext cx="889000" cy="33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135214</xdr:rowOff>
    </xdr:from>
    <xdr:to>
      <xdr:col>116</xdr:col>
      <xdr:colOff>114300</xdr:colOff>
      <xdr:row>36</xdr:row>
      <xdr:rowOff>65364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158091</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123967</xdr:rowOff>
    </xdr:from>
    <xdr:to>
      <xdr:col>112</xdr:col>
      <xdr:colOff>38100</xdr:colOff>
      <xdr:row>36</xdr:row>
      <xdr:rowOff>54117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70644</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8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55525</xdr:rowOff>
    </xdr:from>
    <xdr:to>
      <xdr:col>107</xdr:col>
      <xdr:colOff>101600</xdr:colOff>
      <xdr:row>36</xdr:row>
      <xdr:rowOff>157125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2202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0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101427</xdr:rowOff>
    </xdr:from>
    <xdr:to>
      <xdr:col>102</xdr:col>
      <xdr:colOff>165100</xdr:colOff>
      <xdr:row>37</xdr:row>
      <xdr:rowOff>31577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2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48104</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04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50002</xdr:rowOff>
    </xdr:from>
    <xdr:to>
      <xdr:col>116</xdr:col>
      <xdr:colOff>63500</xdr:colOff>
      <xdr:row>57</xdr:row>
      <xdr:rowOff>54901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82265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54901</xdr:rowOff>
    </xdr:from>
    <xdr:to>
      <xdr:col>111</xdr:col>
      <xdr:colOff>177800</xdr:colOff>
      <xdr:row>57</xdr:row>
      <xdr:rowOff>63282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2755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63282</xdr:rowOff>
    </xdr:from>
    <xdr:to>
      <xdr:col>107</xdr:col>
      <xdr:colOff>50800</xdr:colOff>
      <xdr:row>57</xdr:row>
      <xdr:rowOff>111289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835932"/>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111289</xdr:rowOff>
    </xdr:from>
    <xdr:to>
      <xdr:col>102</xdr:col>
      <xdr:colOff>114300</xdr:colOff>
      <xdr:row>58</xdr:row>
      <xdr:rowOff>64480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883939"/>
          <a:ext cx="889000" cy="1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170652</xdr:rowOff>
    </xdr:from>
    <xdr:to>
      <xdr:col>116</xdr:col>
      <xdr:colOff>114300</xdr:colOff>
      <xdr:row>57</xdr:row>
      <xdr:rowOff>100802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7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149079</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7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4101</xdr:rowOff>
    </xdr:from>
    <xdr:to>
      <xdr:col>112</xdr:col>
      <xdr:colOff>38100</xdr:colOff>
      <xdr:row>57</xdr:row>
      <xdr:rowOff>105701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96828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12482</xdr:rowOff>
    </xdr:from>
    <xdr:to>
      <xdr:col>107</xdr:col>
      <xdr:colOff>101600</xdr:colOff>
      <xdr:row>57</xdr:row>
      <xdr:rowOff>114082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7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105209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7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60489</xdr:rowOff>
    </xdr:from>
    <xdr:to>
      <xdr:col>102</xdr:col>
      <xdr:colOff>165100</xdr:colOff>
      <xdr:row>57</xdr:row>
      <xdr:rowOff>162089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3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153216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13680</xdr:rowOff>
    </xdr:from>
    <xdr:to>
      <xdr:col>98</xdr:col>
      <xdr:colOff>38100</xdr:colOff>
      <xdr:row>58</xdr:row>
      <xdr:rowOff>115280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5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106407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61347</xdr:rowOff>
    </xdr:from>
    <xdr:to>
      <xdr:col>116</xdr:col>
      <xdr:colOff>63500</xdr:colOff>
      <xdr:row>73</xdr:row>
      <xdr:rowOff>166694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234297"/>
          <a:ext cx="838200" cy="4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166694</xdr:rowOff>
    </xdr:from>
    <xdr:to>
      <xdr:col>111</xdr:col>
      <xdr:colOff>177800</xdr:colOff>
      <xdr:row>74</xdr:row>
      <xdr:rowOff>7683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682544"/>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136157</xdr:rowOff>
    </xdr:from>
    <xdr:to>
      <xdr:col>107</xdr:col>
      <xdr:colOff>50800</xdr:colOff>
      <xdr:row>74</xdr:row>
      <xdr:rowOff>7683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652007"/>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80873</xdr:rowOff>
    </xdr:from>
    <xdr:to>
      <xdr:col>102</xdr:col>
      <xdr:colOff>114300</xdr:colOff>
      <xdr:row>73</xdr:row>
      <xdr:rowOff>136157</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082373"/>
          <a:ext cx="889000" cy="5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10547</xdr:rowOff>
    </xdr:from>
    <xdr:to>
      <xdr:col>116</xdr:col>
      <xdr:colOff>114300</xdr:colOff>
      <xdr:row>71</xdr:row>
      <xdr:rowOff>112147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1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135024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115894</xdr:rowOff>
    </xdr:from>
    <xdr:to>
      <xdr:col>112</xdr:col>
      <xdr:colOff>38100</xdr:colOff>
      <xdr:row>74</xdr:row>
      <xdr:rowOff>46044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6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62571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0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128333</xdr:rowOff>
    </xdr:from>
    <xdr:to>
      <xdr:col>107</xdr:col>
      <xdr:colOff>101600</xdr:colOff>
      <xdr:row>74</xdr:row>
      <xdr:rowOff>58483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6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75010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4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85357</xdr:rowOff>
    </xdr:from>
    <xdr:to>
      <xdr:col>102</xdr:col>
      <xdr:colOff>165100</xdr:colOff>
      <xdr:row>74</xdr:row>
      <xdr:rowOff>15507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32034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30073</xdr:rowOff>
    </xdr:from>
    <xdr:to>
      <xdr:col>98</xdr:col>
      <xdr:colOff>38100</xdr:colOff>
      <xdr:row>70</xdr:row>
      <xdr:rowOff>131673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03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148200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18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繰出金では、地方債の繰上償還分繰出金の増額により、前年度比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普通建設事業費では、学校施設整備費の増額により、前年度比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年度に発生した災害にかかる工事費等の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積立金では、庁舎建設にかかる基金積立の減額により、前年度比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その他、当市は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つの有人離島をはじめとした広大な行政範囲を有するため管理すべき公共施設も多く、また、人口減少も著しいことが、類似団体平均値を上回る要因として挙げられる。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長崎県西海市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25,437
24,817
241.98
23,990,938
22,848,808
989,120
12,156,390
19,229,203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152083</xdr:rowOff>
    </xdr:from>
    <xdr:to>
      <xdr:col>24</xdr:col>
      <xdr:colOff>63500</xdr:colOff>
      <xdr:row>34</xdr:row>
      <xdr:rowOff>59880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9933"/>
          <a:ext cx="838200" cy="7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59880</xdr:rowOff>
    </xdr:from>
    <xdr:to>
      <xdr:col>19</xdr:col>
      <xdr:colOff>177800</xdr:colOff>
      <xdr:row>34</xdr:row>
      <xdr:rowOff>128651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9180"/>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93409</xdr:rowOff>
    </xdr:from>
    <xdr:to>
      <xdr:col>15</xdr:col>
      <xdr:colOff>50800</xdr:colOff>
      <xdr:row>34</xdr:row>
      <xdr:rowOff>128651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270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58547</xdr:rowOff>
    </xdr:from>
    <xdr:to>
      <xdr:col>10</xdr:col>
      <xdr:colOff>114300</xdr:colOff>
      <xdr:row>34</xdr:row>
      <xdr:rowOff>93409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784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101283</xdr:rowOff>
    </xdr:from>
    <xdr:to>
      <xdr:col>24</xdr:col>
      <xdr:colOff>114300</xdr:colOff>
      <xdr:row>34</xdr:row>
      <xdr:rowOff>31433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124160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9080</xdr:rowOff>
    </xdr:from>
    <xdr:to>
      <xdr:col>20</xdr:col>
      <xdr:colOff>38100</xdr:colOff>
      <xdr:row>34</xdr:row>
      <xdr:rowOff>110680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127207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77851</xdr:rowOff>
    </xdr:from>
    <xdr:to>
      <xdr:col>15</xdr:col>
      <xdr:colOff>101600</xdr:colOff>
      <xdr:row>35</xdr:row>
      <xdr:rowOff>8001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24528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42609</xdr:rowOff>
    </xdr:from>
    <xdr:to>
      <xdr:col>10</xdr:col>
      <xdr:colOff>165100</xdr:colOff>
      <xdr:row>34</xdr:row>
      <xdr:rowOff>144209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160736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7747</xdr:rowOff>
    </xdr:from>
    <xdr:to>
      <xdr:col>6</xdr:col>
      <xdr:colOff>38100</xdr:colOff>
      <xdr:row>34</xdr:row>
      <xdr:rowOff>109347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125874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137506</xdr:rowOff>
    </xdr:from>
    <xdr:to>
      <xdr:col>24</xdr:col>
      <xdr:colOff>63500</xdr:colOff>
      <xdr:row>53</xdr:row>
      <xdr:rowOff>146247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24356"/>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18263</xdr:rowOff>
    </xdr:from>
    <xdr:to>
      <xdr:col>19</xdr:col>
      <xdr:colOff>177800</xdr:colOff>
      <xdr:row>53</xdr:row>
      <xdr:rowOff>146247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5113"/>
          <a:ext cx="889000" cy="12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29506</xdr:rowOff>
    </xdr:from>
    <xdr:to>
      <xdr:col>15</xdr:col>
      <xdr:colOff>50800</xdr:colOff>
      <xdr:row>53</xdr:row>
      <xdr:rowOff>18263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73456"/>
          <a:ext cx="889000" cy="33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29506</xdr:rowOff>
    </xdr:from>
    <xdr:to>
      <xdr:col>10</xdr:col>
      <xdr:colOff>114300</xdr:colOff>
      <xdr:row>54</xdr:row>
      <xdr:rowOff>71801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73456"/>
          <a:ext cx="889000" cy="5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86706</xdr:rowOff>
    </xdr:from>
    <xdr:to>
      <xdr:col>24</xdr:col>
      <xdr:colOff>114300</xdr:colOff>
      <xdr:row>54</xdr:row>
      <xdr:rowOff>16856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109583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95447</xdr:rowOff>
    </xdr:from>
    <xdr:to>
      <xdr:col>20</xdr:col>
      <xdr:colOff>38100</xdr:colOff>
      <xdr:row>54</xdr:row>
      <xdr:rowOff>25597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42124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138913</xdr:rowOff>
    </xdr:from>
    <xdr:to>
      <xdr:col>15</xdr:col>
      <xdr:colOff>101600</xdr:colOff>
      <xdr:row>53</xdr:row>
      <xdr:rowOff>69063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85590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2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150156</xdr:rowOff>
    </xdr:from>
    <xdr:to>
      <xdr:col>10</xdr:col>
      <xdr:colOff>165100</xdr:colOff>
      <xdr:row>51</xdr:row>
      <xdr:rowOff>80306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96833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9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21001</xdr:rowOff>
    </xdr:from>
    <xdr:to>
      <xdr:col>6</xdr:col>
      <xdr:colOff>38100</xdr:colOff>
      <xdr:row>54</xdr:row>
      <xdr:rowOff>122601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139128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5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145165</xdr:rowOff>
    </xdr:from>
    <xdr:to>
      <xdr:col>24</xdr:col>
      <xdr:colOff>63500</xdr:colOff>
      <xdr:row>70</xdr:row>
      <xdr:rowOff>89506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1975215"/>
          <a:ext cx="838200" cy="1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104300</xdr:rowOff>
    </xdr:from>
    <xdr:to>
      <xdr:col>19</xdr:col>
      <xdr:colOff>177800</xdr:colOff>
      <xdr:row>70</xdr:row>
      <xdr:rowOff>89506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1934350"/>
          <a:ext cx="889000" cy="1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104300</xdr:rowOff>
    </xdr:from>
    <xdr:to>
      <xdr:col>15</xdr:col>
      <xdr:colOff>50800</xdr:colOff>
      <xdr:row>70</xdr:row>
      <xdr:rowOff>157835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1934350"/>
          <a:ext cx="889000" cy="2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157835</xdr:rowOff>
    </xdr:from>
    <xdr:to>
      <xdr:col>10</xdr:col>
      <xdr:colOff>114300</xdr:colOff>
      <xdr:row>71</xdr:row>
      <xdr:rowOff>123219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159335"/>
          <a:ext cx="889000" cy="13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94365</xdr:rowOff>
    </xdr:from>
    <xdr:to>
      <xdr:col>24</xdr:col>
      <xdr:colOff>114300</xdr:colOff>
      <xdr:row>70</xdr:row>
      <xdr:rowOff>24515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1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47392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187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38706</xdr:rowOff>
    </xdr:from>
    <xdr:to>
      <xdr:col>20</xdr:col>
      <xdr:colOff>38100</xdr:colOff>
      <xdr:row>70</xdr:row>
      <xdr:rowOff>140306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0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156833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8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53500</xdr:rowOff>
    </xdr:from>
    <xdr:to>
      <xdr:col>15</xdr:col>
      <xdr:colOff>101600</xdr:colOff>
      <xdr:row>69</xdr:row>
      <xdr:rowOff>155100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18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65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107035</xdr:rowOff>
    </xdr:from>
    <xdr:to>
      <xdr:col>10</xdr:col>
      <xdr:colOff>165100</xdr:colOff>
      <xdr:row>71</xdr:row>
      <xdr:rowOff>37185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53712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18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72419</xdr:rowOff>
    </xdr:from>
    <xdr:to>
      <xdr:col>6</xdr:col>
      <xdr:colOff>38100</xdr:colOff>
      <xdr:row>72</xdr:row>
      <xdr:rowOff>2569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19096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2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23800</xdr:rowOff>
    </xdr:from>
    <xdr:to>
      <xdr:col>24</xdr:col>
      <xdr:colOff>63500</xdr:colOff>
      <xdr:row>92</xdr:row>
      <xdr:rowOff>48374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97200"/>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72510</xdr:rowOff>
    </xdr:from>
    <xdr:to>
      <xdr:col>19</xdr:col>
      <xdr:colOff>177800</xdr:colOff>
      <xdr:row>92</xdr:row>
      <xdr:rowOff>23800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674460"/>
          <a:ext cx="889000" cy="12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72510</xdr:rowOff>
    </xdr:from>
    <xdr:to>
      <xdr:col>15</xdr:col>
      <xdr:colOff>50800</xdr:colOff>
      <xdr:row>93</xdr:row>
      <xdr:rowOff>85083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674460"/>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85083</xdr:rowOff>
    </xdr:from>
    <xdr:to>
      <xdr:col>10</xdr:col>
      <xdr:colOff>114300</xdr:colOff>
      <xdr:row>93</xdr:row>
      <xdr:rowOff>155493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29933"/>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22693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169024</xdr:rowOff>
    </xdr:from>
    <xdr:to>
      <xdr:col>24</xdr:col>
      <xdr:colOff>114300</xdr:colOff>
      <xdr:row>92</xdr:row>
      <xdr:rowOff>99174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7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20451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2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144450</xdr:rowOff>
    </xdr:from>
    <xdr:to>
      <xdr:col>20</xdr:col>
      <xdr:colOff>38100</xdr:colOff>
      <xdr:row>92</xdr:row>
      <xdr:rowOff>74600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91127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21710</xdr:rowOff>
    </xdr:from>
    <xdr:to>
      <xdr:col>15</xdr:col>
      <xdr:colOff>101600</xdr:colOff>
      <xdr:row>91</xdr:row>
      <xdr:rowOff>123310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6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139837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3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34283</xdr:rowOff>
    </xdr:from>
    <xdr:to>
      <xdr:col>10</xdr:col>
      <xdr:colOff>165100</xdr:colOff>
      <xdr:row>93</xdr:row>
      <xdr:rowOff>135883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152410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104693</xdr:rowOff>
    </xdr:from>
    <xdr:to>
      <xdr:col>6</xdr:col>
      <xdr:colOff>38100</xdr:colOff>
      <xdr:row>94</xdr:row>
      <xdr:rowOff>34843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51370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2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116973</xdr:rowOff>
    </xdr:from>
    <xdr:to>
      <xdr:col>55</xdr:col>
      <xdr:colOff>0</xdr:colOff>
      <xdr:row>53</xdr:row>
      <xdr:rowOff>149644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203823"/>
          <a:ext cx="8382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149644</xdr:rowOff>
    </xdr:from>
    <xdr:to>
      <xdr:col>50</xdr:col>
      <xdr:colOff>114300</xdr:colOff>
      <xdr:row>54</xdr:row>
      <xdr:rowOff>105714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36494"/>
          <a:ext cx="889000" cy="1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156007</xdr:rowOff>
    </xdr:from>
    <xdr:to>
      <xdr:col>45</xdr:col>
      <xdr:colOff>177800</xdr:colOff>
      <xdr:row>54</xdr:row>
      <xdr:rowOff>105714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071407"/>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156007</xdr:rowOff>
    </xdr:from>
    <xdr:to>
      <xdr:col>41</xdr:col>
      <xdr:colOff>50800</xdr:colOff>
      <xdr:row>54</xdr:row>
      <xdr:rowOff>131432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071407"/>
          <a:ext cx="889000" cy="3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66173</xdr:rowOff>
    </xdr:from>
    <xdr:to>
      <xdr:col>55</xdr:col>
      <xdr:colOff>50800</xdr:colOff>
      <xdr:row>53</xdr:row>
      <xdr:rowOff>167773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89050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98844</xdr:rowOff>
    </xdr:from>
    <xdr:to>
      <xdr:col>50</xdr:col>
      <xdr:colOff>165100</xdr:colOff>
      <xdr:row>54</xdr:row>
      <xdr:rowOff>28994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45521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54914</xdr:rowOff>
    </xdr:from>
    <xdr:to>
      <xdr:col>46</xdr:col>
      <xdr:colOff>38100</xdr:colOff>
      <xdr:row>54</xdr:row>
      <xdr:rowOff>156514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105207</xdr:rowOff>
    </xdr:from>
    <xdr:to>
      <xdr:col>41</xdr:col>
      <xdr:colOff>101600</xdr:colOff>
      <xdr:row>53</xdr:row>
      <xdr:rowOff>35357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0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51884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7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80632</xdr:rowOff>
    </xdr:from>
    <xdr:to>
      <xdr:col>36</xdr:col>
      <xdr:colOff>165100</xdr:colOff>
      <xdr:row>55</xdr:row>
      <xdr:rowOff>10782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27309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xdr:rowOff>
    </xdr:from>
    <xdr:to>
      <xdr:col>55</xdr:col>
      <xdr:colOff>0</xdr:colOff>
      <xdr:row>78</xdr:row>
      <xdr:rowOff>93249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78726"/>
          <a:ext cx="8382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5626</xdr:rowOff>
    </xdr:from>
    <xdr:to>
      <xdr:col>50</xdr:col>
      <xdr:colOff>114300</xdr:colOff>
      <xdr:row>78</xdr:row>
      <xdr:rowOff>20836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8726"/>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105021</xdr:rowOff>
    </xdr:from>
    <xdr:to>
      <xdr:col>45</xdr:col>
      <xdr:colOff>177800</xdr:colOff>
      <xdr:row>78</xdr:row>
      <xdr:rowOff>20836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6671"/>
          <a:ext cx="889000" cy="8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105021</xdr:rowOff>
    </xdr:from>
    <xdr:to>
      <xdr:col>41</xdr:col>
      <xdr:colOff>50800</xdr:colOff>
      <xdr:row>78</xdr:row>
      <xdr:rowOff>66349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6671"/>
          <a:ext cx="8890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42449</xdr:rowOff>
    </xdr:from>
    <xdr:to>
      <xdr:col>55</xdr:col>
      <xdr:colOff>50800</xdr:colOff>
      <xdr:row>78</xdr:row>
      <xdr:rowOff>144049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128826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126276</xdr:rowOff>
    </xdr:from>
    <xdr:to>
      <xdr:col>50</xdr:col>
      <xdr:colOff>165100</xdr:colOff>
      <xdr:row>78</xdr:row>
      <xdr:rowOff>56426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141486</xdr:rowOff>
    </xdr:from>
    <xdr:to>
      <xdr:col>46</xdr:col>
      <xdr:colOff>38100</xdr:colOff>
      <xdr:row>78</xdr:row>
      <xdr:rowOff>71636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88163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54221</xdr:rowOff>
    </xdr:from>
    <xdr:to>
      <xdr:col>41</xdr:col>
      <xdr:colOff>101600</xdr:colOff>
      <xdr:row>77</xdr:row>
      <xdr:rowOff>155821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15549</xdr:rowOff>
    </xdr:from>
    <xdr:to>
      <xdr:col>36</xdr:col>
      <xdr:colOff>165100</xdr:colOff>
      <xdr:row>78</xdr:row>
      <xdr:rowOff>117149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108276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68197</xdr:rowOff>
    </xdr:from>
    <xdr:to>
      <xdr:col>55</xdr:col>
      <xdr:colOff>0</xdr:colOff>
      <xdr:row>98</xdr:row>
      <xdr:rowOff>152060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70297"/>
          <a:ext cx="838200" cy="8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65275</xdr:rowOff>
    </xdr:from>
    <xdr:to>
      <xdr:col>50</xdr:col>
      <xdr:colOff>114300</xdr:colOff>
      <xdr:row>98</xdr:row>
      <xdr:rowOff>152060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67375"/>
          <a:ext cx="889000" cy="8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42332</xdr:rowOff>
    </xdr:from>
    <xdr:to>
      <xdr:col>45</xdr:col>
      <xdr:colOff>177800</xdr:colOff>
      <xdr:row>98</xdr:row>
      <xdr:rowOff>65275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01532"/>
          <a:ext cx="889000" cy="36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42332</xdr:rowOff>
    </xdr:from>
    <xdr:to>
      <xdr:col>41</xdr:col>
      <xdr:colOff>50800</xdr:colOff>
      <xdr:row>97</xdr:row>
      <xdr:rowOff>45811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501532"/>
          <a:ext cx="889000" cy="1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17397</xdr:rowOff>
    </xdr:from>
    <xdr:to>
      <xdr:col>55</xdr:col>
      <xdr:colOff>50800</xdr:colOff>
      <xdr:row>98</xdr:row>
      <xdr:rowOff>118997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167274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9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101260</xdr:rowOff>
    </xdr:from>
    <xdr:to>
      <xdr:col>50</xdr:col>
      <xdr:colOff>165100</xdr:colOff>
      <xdr:row>99</xdr:row>
      <xdr:rowOff>31410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22537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14475</xdr:rowOff>
    </xdr:from>
    <xdr:to>
      <xdr:col>46</xdr:col>
      <xdr:colOff>38100</xdr:colOff>
      <xdr:row>98</xdr:row>
      <xdr:rowOff>116075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107202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162982</xdr:rowOff>
    </xdr:from>
    <xdr:to>
      <xdr:col>41</xdr:col>
      <xdr:colOff>101600</xdr:colOff>
      <xdr:row>96</xdr:row>
      <xdr:rowOff>93132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84259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166461</xdr:rowOff>
    </xdr:from>
    <xdr:to>
      <xdr:col>36</xdr:col>
      <xdr:colOff>165100</xdr:colOff>
      <xdr:row>97</xdr:row>
      <xdr:rowOff>96611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87738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1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166675</xdr:rowOff>
    </xdr:from>
    <xdr:to>
      <xdr:col>85</xdr:col>
      <xdr:colOff>127000</xdr:colOff>
      <xdr:row>35</xdr:row>
      <xdr:rowOff>6312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95975"/>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6312</xdr:rowOff>
    </xdr:from>
    <xdr:to>
      <xdr:col>81</xdr:col>
      <xdr:colOff>50800</xdr:colOff>
      <xdr:row>35</xdr:row>
      <xdr:rowOff>135966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007062"/>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155207</xdr:rowOff>
    </xdr:from>
    <xdr:to>
      <xdr:col>76</xdr:col>
      <xdr:colOff>114300</xdr:colOff>
      <xdr:row>35</xdr:row>
      <xdr:rowOff>135966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813057"/>
          <a:ext cx="889000" cy="3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11227</xdr:rowOff>
    </xdr:from>
    <xdr:to>
      <xdr:col>71</xdr:col>
      <xdr:colOff>177800</xdr:colOff>
      <xdr:row>33</xdr:row>
      <xdr:rowOff>155207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669077"/>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115875</xdr:rowOff>
    </xdr:from>
    <xdr:to>
      <xdr:col>85</xdr:col>
      <xdr:colOff>177800</xdr:colOff>
      <xdr:row>35</xdr:row>
      <xdr:rowOff>46025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138752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126962</xdr:rowOff>
    </xdr:from>
    <xdr:to>
      <xdr:col>81</xdr:col>
      <xdr:colOff>101600</xdr:colOff>
      <xdr:row>35</xdr:row>
      <xdr:rowOff>57112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73639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3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85166</xdr:rowOff>
    </xdr:from>
    <xdr:to>
      <xdr:col>76</xdr:col>
      <xdr:colOff>165100</xdr:colOff>
      <xdr:row>36</xdr:row>
      <xdr:rowOff>15316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6443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104407</xdr:rowOff>
    </xdr:from>
    <xdr:to>
      <xdr:col>72</xdr:col>
      <xdr:colOff>38100</xdr:colOff>
      <xdr:row>34</xdr:row>
      <xdr:rowOff>34557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7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51084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131877</xdr:rowOff>
    </xdr:from>
    <xdr:to>
      <xdr:col>67</xdr:col>
      <xdr:colOff>101600</xdr:colOff>
      <xdr:row>33</xdr:row>
      <xdr:rowOff>62027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78554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39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74451</xdr:rowOff>
    </xdr:from>
    <xdr:to>
      <xdr:col>85</xdr:col>
      <xdr:colOff>127000</xdr:colOff>
      <xdr:row>55</xdr:row>
      <xdr:rowOff>73063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332751"/>
          <a:ext cx="838200" cy="17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73063</xdr:rowOff>
    </xdr:from>
    <xdr:to>
      <xdr:col>81</xdr:col>
      <xdr:colOff>50800</xdr:colOff>
      <xdr:row>55</xdr:row>
      <xdr:rowOff>161140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0281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161140</xdr:rowOff>
    </xdr:from>
    <xdr:to>
      <xdr:col>76</xdr:col>
      <xdr:colOff>114300</xdr:colOff>
      <xdr:row>56</xdr:row>
      <xdr:rowOff>8320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590890"/>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8320</xdr:rowOff>
    </xdr:from>
    <xdr:to>
      <xdr:col>71</xdr:col>
      <xdr:colOff>177800</xdr:colOff>
      <xdr:row>56</xdr:row>
      <xdr:rowOff>145970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609520"/>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23651</xdr:rowOff>
    </xdr:from>
    <xdr:to>
      <xdr:col>85</xdr:col>
      <xdr:colOff>177800</xdr:colOff>
      <xdr:row>54</xdr:row>
      <xdr:rowOff>125251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2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46528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1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22263</xdr:rowOff>
    </xdr:from>
    <xdr:to>
      <xdr:col>81</xdr:col>
      <xdr:colOff>101600</xdr:colOff>
      <xdr:row>55</xdr:row>
      <xdr:rowOff>123863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140390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110340</xdr:rowOff>
    </xdr:from>
    <xdr:to>
      <xdr:col>76</xdr:col>
      <xdr:colOff>165100</xdr:colOff>
      <xdr:row>56</xdr:row>
      <xdr:rowOff>40490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4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57017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31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128970</xdr:rowOff>
    </xdr:from>
    <xdr:to>
      <xdr:col>72</xdr:col>
      <xdr:colOff>38100</xdr:colOff>
      <xdr:row>56</xdr:row>
      <xdr:rowOff>59120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5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75647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3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95170</xdr:rowOff>
    </xdr:from>
    <xdr:to>
      <xdr:col>67</xdr:col>
      <xdr:colOff>101600</xdr:colOff>
      <xdr:row>57</xdr:row>
      <xdr:rowOff>25320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16447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117640</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804940"/>
          <a:ext cx="1269" cy="78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64317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58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117640</xdr:rowOff>
    </xdr:from>
    <xdr:to>
      <xdr:col>86</xdr:col>
      <xdr:colOff>25400</xdr:colOff>
      <xdr:row>74</xdr:row>
      <xdr:rowOff>117640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80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166256</xdr:rowOff>
    </xdr:from>
    <xdr:to>
      <xdr:col>85</xdr:col>
      <xdr:colOff>127000</xdr:colOff>
      <xdr:row>76</xdr:row>
      <xdr:rowOff>20713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2167756"/>
          <a:ext cx="838200" cy="88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95063</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96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116636</xdr:rowOff>
    </xdr:from>
    <xdr:to>
      <xdr:col>85</xdr:col>
      <xdr:colOff>177800</xdr:colOff>
      <xdr:row>78</xdr:row>
      <xdr:rowOff>46786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166256</xdr:rowOff>
    </xdr:from>
    <xdr:to>
      <xdr:col>81</xdr:col>
      <xdr:colOff>50800</xdr:colOff>
      <xdr:row>76</xdr:row>
      <xdr:rowOff>121031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2167756"/>
          <a:ext cx="889000" cy="98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143154</xdr:rowOff>
    </xdr:from>
    <xdr:to>
      <xdr:col>81</xdr:col>
      <xdr:colOff>101600</xdr:colOff>
      <xdr:row>78</xdr:row>
      <xdr:rowOff>73304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64431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3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121031</xdr:rowOff>
    </xdr:from>
    <xdr:to>
      <xdr:col>76</xdr:col>
      <xdr:colOff>114300</xdr:colOff>
      <xdr:row>78</xdr:row>
      <xdr:rowOff>82474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151231"/>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138392</xdr:rowOff>
    </xdr:from>
    <xdr:to>
      <xdr:col>76</xdr:col>
      <xdr:colOff>165100</xdr:colOff>
      <xdr:row>78</xdr:row>
      <xdr:rowOff>68542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59669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43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82474</xdr:rowOff>
    </xdr:from>
    <xdr:to>
      <xdr:col>71</xdr:col>
      <xdr:colOff>177800</xdr:colOff>
      <xdr:row>78</xdr:row>
      <xdr:rowOff>136423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455574"/>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105893</xdr:rowOff>
    </xdr:from>
    <xdr:to>
      <xdr:col>72</xdr:col>
      <xdr:colOff>38100</xdr:colOff>
      <xdr:row>75</xdr:row>
      <xdr:rowOff>36043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52570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60249</xdr:rowOff>
    </xdr:from>
    <xdr:to>
      <xdr:col>67</xdr:col>
      <xdr:colOff>101600</xdr:colOff>
      <xdr:row>75</xdr:row>
      <xdr:rowOff>161849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6926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141363</xdr:rowOff>
    </xdr:from>
    <xdr:to>
      <xdr:col>85</xdr:col>
      <xdr:colOff>177800</xdr:colOff>
      <xdr:row>76</xdr:row>
      <xdr:rowOff>71513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0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164240</xdr:rowOff>
    </xdr:from>
    <xdr:ext cx="534377"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8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115456</xdr:rowOff>
    </xdr:from>
    <xdr:to>
      <xdr:col>81</xdr:col>
      <xdr:colOff>101600</xdr:colOff>
      <xdr:row>71</xdr:row>
      <xdr:rowOff>45606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21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62133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14111" y="118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70231</xdr:rowOff>
    </xdr:from>
    <xdr:to>
      <xdr:col>76</xdr:col>
      <xdr:colOff>165100</xdr:colOff>
      <xdr:row>77</xdr:row>
      <xdr:rowOff>381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1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16908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25111" y="128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31674</xdr:rowOff>
    </xdr:from>
    <xdr:to>
      <xdr:col>72</xdr:col>
      <xdr:colOff>38100</xdr:colOff>
      <xdr:row>78</xdr:row>
      <xdr:rowOff>133274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124401</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49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85623</xdr:rowOff>
    </xdr:from>
    <xdr:to>
      <xdr:col>67</xdr:col>
      <xdr:colOff>101600</xdr:colOff>
      <xdr:row>79</xdr:row>
      <xdr:rowOff>15773</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6900</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12055</xdr:rowOff>
    </xdr:from>
    <xdr:to>
      <xdr:col>85</xdr:col>
      <xdr:colOff>127000</xdr:colOff>
      <xdr:row>94</xdr:row>
      <xdr:rowOff>129984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128355"/>
          <a:ext cx="838200" cy="1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15914</xdr:rowOff>
    </xdr:from>
    <xdr:to>
      <xdr:col>81</xdr:col>
      <xdr:colOff>50800</xdr:colOff>
      <xdr:row>94</xdr:row>
      <xdr:rowOff>129984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4592300" y="15789314"/>
          <a:ext cx="889000" cy="4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15914</xdr:rowOff>
    </xdr:from>
    <xdr:to>
      <xdr:col>76</xdr:col>
      <xdr:colOff>114300</xdr:colOff>
      <xdr:row>92</xdr:row>
      <xdr:rowOff>47732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789314"/>
          <a:ext cx="889000" cy="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32215</xdr:rowOff>
    </xdr:from>
    <xdr:to>
      <xdr:col>71</xdr:col>
      <xdr:colOff>177800</xdr:colOff>
      <xdr:row>92</xdr:row>
      <xdr:rowOff>47732</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5805615"/>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132705</xdr:rowOff>
    </xdr:from>
    <xdr:to>
      <xdr:col>85</xdr:col>
      <xdr:colOff>177800</xdr:colOff>
      <xdr:row>94</xdr:row>
      <xdr:rowOff>62855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0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155582</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9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79184</xdr:rowOff>
    </xdr:from>
    <xdr:to>
      <xdr:col>81</xdr:col>
      <xdr:colOff>101600</xdr:colOff>
      <xdr:row>95</xdr:row>
      <xdr:rowOff>9334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1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25861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9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136564</xdr:rowOff>
    </xdr:from>
    <xdr:to>
      <xdr:col>76</xdr:col>
      <xdr:colOff>165100</xdr:colOff>
      <xdr:row>92</xdr:row>
      <xdr:rowOff>66714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83241</xdr:rowOff>
    </xdr:from>
    <xdr:ext cx="599010"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292795" y="1551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168382</xdr:rowOff>
    </xdr:from>
    <xdr:to>
      <xdr:col>72</xdr:col>
      <xdr:colOff>38100</xdr:colOff>
      <xdr:row>92</xdr:row>
      <xdr:rowOff>98532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57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115059</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03795" y="1554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152865</xdr:rowOff>
    </xdr:from>
    <xdr:to>
      <xdr:col>67</xdr:col>
      <xdr:colOff>101600</xdr:colOff>
      <xdr:row>92</xdr:row>
      <xdr:rowOff>83015</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7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99542</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14795" y="1553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59690</xdr:rowOff>
    </xdr:from>
    <xdr:to>
      <xdr:col>116</xdr:col>
      <xdr:colOff>63500</xdr:colOff>
      <xdr:row>32</xdr:row>
      <xdr:rowOff>79349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5546090"/>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31666</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467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55575</xdr:rowOff>
    </xdr:from>
    <xdr:to>
      <xdr:col>111</xdr:col>
      <xdr:colOff>177800</xdr:colOff>
      <xdr:row>32</xdr:row>
      <xdr:rowOff>59690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55419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146423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55575</xdr:rowOff>
    </xdr:from>
    <xdr:to>
      <xdr:col>107</xdr:col>
      <xdr:colOff>50800</xdr:colOff>
      <xdr:row>34</xdr:row>
      <xdr:rowOff>164389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9545300" y="5541975"/>
          <a:ext cx="889000" cy="4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88951</xdr:rowOff>
    </xdr:from>
    <xdr:to>
      <xdr:col>102</xdr:col>
      <xdr:colOff>114300</xdr:colOff>
      <xdr:row>34</xdr:row>
      <xdr:rowOff>164389</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591825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165168</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96588</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7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28549</xdr:rowOff>
    </xdr:from>
    <xdr:to>
      <xdr:col>116</xdr:col>
      <xdr:colOff>114300</xdr:colOff>
      <xdr:row>32</xdr:row>
      <xdr:rowOff>130149</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55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153026</xdr:rowOff>
    </xdr:from>
    <xdr:ext cx="469744"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546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8890</xdr:rowOff>
    </xdr:from>
    <xdr:to>
      <xdr:col>112</xdr:col>
      <xdr:colOff>38100</xdr:colOff>
      <xdr:row>32</xdr:row>
      <xdr:rowOff>110490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127017</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088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4775</xdr:rowOff>
    </xdr:from>
    <xdr:to>
      <xdr:col>107</xdr:col>
      <xdr:colOff>101600</xdr:colOff>
      <xdr:row>32</xdr:row>
      <xdr:rowOff>106375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54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122902</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199428" y="52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113589</xdr:rowOff>
    </xdr:from>
    <xdr:to>
      <xdr:col>102</xdr:col>
      <xdr:colOff>165100</xdr:colOff>
      <xdr:row>35</xdr:row>
      <xdr:rowOff>43739</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60266</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10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38151</xdr:rowOff>
    </xdr:from>
    <xdr:to>
      <xdr:col>98</xdr:col>
      <xdr:colOff>38100</xdr:colOff>
      <xdr:row>34</xdr:row>
      <xdr:rowOff>139751</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156278</xdr:rowOff>
    </xdr:from>
    <xdr:ext cx="469744"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21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電力・ガス・食料品等価格高騰支援のための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住民税非課税世帯への給付金等の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では、学校施設整備費の増額により、前年度比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年度に発生した災害にかかる工事費等の減額により、前年度比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プレミアム付商品券発行支援事業やコロナウイルス感染症対策の営業時間短縮要請協力金の減額により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類似団体平均値と差が大きい費目については、継続事業や補助事業の見直し等を行い、歳出抑制に努める。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財政調整基金は、財源調整のため</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9,144</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千円の取崩しを行ったが、地方財政法に基づく前年度繰越金の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など</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2,664</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千円を積み立てたことにより、</a:t>
          </a:r>
          <a:r>
            <a:rPr kumimoji="1" lang="en-US" altLang="ja-JP" sz="1300">
              <a:latin typeface="ＭＳ ゴシック" pitchFamily="49" charset="-128"/>
              <a:ea typeface="ＭＳ ゴシック" pitchFamily="49" charset="-128"/>
            </a:rPr>
            <a:t>R5</a:t>
          </a:r>
          <a:r>
            <a:rPr kumimoji="1" lang="ja-JP" altLang="en-US" sz="1300">
              <a:latin typeface="ＭＳ ゴシック" pitchFamily="49" charset="-128"/>
              <a:ea typeface="ＭＳ ゴシック" pitchFamily="49" charset="-128"/>
            </a:rPr>
            <a:t>年度末残高は</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2,748</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7</a:t>
          </a:r>
          <a:r>
            <a:rPr kumimoji="1" lang="ja-JP" altLang="en-US" sz="1300">
              <a:latin typeface="ＭＳ ゴシック" pitchFamily="49" charset="-128"/>
              <a:ea typeface="ＭＳ ゴシック" pitchFamily="49" charset="-128"/>
            </a:rPr>
            <a:t>千円となったことで、標準財政規模比で</a:t>
          </a:r>
          <a:r>
            <a:rPr kumimoji="1" lang="en-US" altLang="ja-JP" sz="1300">
              <a:latin typeface="ＭＳ ゴシック" pitchFamily="49" charset="-128"/>
              <a:ea typeface="ＭＳ ゴシック" pitchFamily="49" charset="-128"/>
            </a:rPr>
            <a:t>0.08</a:t>
          </a:r>
          <a:r>
            <a:rPr kumimoji="1" lang="ja-JP" altLang="en-US" sz="1300">
              <a:latin typeface="ＭＳ ゴシック" pitchFamily="49" charset="-128"/>
              <a:ea typeface="ＭＳ ゴシック" pitchFamily="49" charset="-128"/>
            </a:rPr>
            <a:t>ポイント上昇した。</a:t>
          </a:r>
        </a:p>
        <a:p>
          <a:r>
            <a:rPr kumimoji="1" lang="ja-JP" altLang="en-US" sz="1300">
              <a:latin typeface="ＭＳ ゴシック" pitchFamily="49" charset="-128"/>
              <a:ea typeface="ＭＳ ゴシック" pitchFamily="49" charset="-128"/>
            </a:rPr>
            <a:t>　実質収支額は、災害復旧や新型コロナウイルス感染症対策にかかる国庫支出金の減により、標準財政規模比で</a:t>
          </a:r>
          <a:r>
            <a:rPr kumimoji="1" lang="en-US" altLang="ja-JP" sz="1300">
              <a:latin typeface="ＭＳ ゴシック" pitchFamily="49" charset="-128"/>
              <a:ea typeface="ＭＳ ゴシック" pitchFamily="49" charset="-128"/>
            </a:rPr>
            <a:t>0.59</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今後も将来を見据えた計画的な財政運営や財政健全化に努める。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全会計とも黒字で推移している。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一般会計では、国費や地方債の減により前年度比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ポイントの減、国民健康保険特別会計では、保険給付費増等の要因により歳出の増が歳入の増よりも大きいため前年度比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会計などのインフラ資産を保有している会計においては今後老朽化等による改修費用が増加していく見込みであり、施設の集約化などによる物件費等支出の抑制や料金収入等の見直しなど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）について、過疎債の元金償還の増や工業団地事業における地方債償還財源の繰入金増により、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5,041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万円の増となり、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年度実質公債費比率（単年度）は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今後も新規地方債の発行抑制や計画的な起債元金の繰上償還などに努める。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一般会計等では満期一括償還地方債を利用していない。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一般会計等に係る地方債の現在高は、新規発行した地方債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万円よりも元金償還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万円が上回ったことにより前年度比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公営企業債等繰入見込額も、工業団地事業において、満期一括償還や売却による繰上償還による地方債現在高が減したことで前年度比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充当可能基金は、庁舎建設整備基金の増額（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億円）や財政調整基金、ふるさと応援寄附金基金等の増により前年度比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基準財政需要額算入見込額は、合併特例債償還費や臨時財政対策債償還費の減等により前年度比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前年度と同様に充当可能財源等が将来負担額を上回ったため、将来負担比率の分子は▲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万円となった。今後は新規の地方債発行の抑制を図る必要がある。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長崎県西海市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財政調整基金においては、財源調整のための取崩し額より積立額が大きく、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減債基金においては、普通交付税の臨時財政対策債償還基金費分の積み立てにより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その他特定目的基金においては、各事業の財源として取り崩し等により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減債基金は、公債費抑制のための繰上償還や今後開始される大型事業の元金償還に対応するため、積立て及び取崩しを行う。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地域振興基金：地域の振興・発展に資する事業の財源とする。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合併市町村振興基金：地域住民の連帯の強化及び地域の振興に資する事業の財源とする。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社会福祉基金：社会福祉の推進を図る事業の財源とする。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ふるさと西海応援寄附金基金：市の活性化に資する事業の財源とする。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庁舎建設整備基金：市庁舎の建設整備事業の財源とする。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：各種事業の財源として取崩を行ったことで、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長期的な債券運用などにより積立てを推進し、必要に応じて事業の財源として取崩しを行っていく。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千円の取崩しを行ったが、地方財政法に基づく前年度繰越金の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人口減少に伴う税収等の減少、公共施設の維持管理費等の増加に備えるため、一定水準（標準財政規模の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％）以上の基金額を維持するよう調整していく。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公債費抑制のための繰上償還や今後開始される大型事業の元金償還に対応するため、積立て及び取崩しを行う。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23990938</v>
      </c>
      <c r="BO4" s="371"/>
      <c r="BP4" s="371"/>
      <c r="BQ4" s="371"/>
      <c r="BR4" s="371"/>
      <c r="BS4" s="371"/>
      <c r="BT4" s="371"/>
      <c r="BU4" s="372"/>
      <c r="BV4" s="370">
        <v>24417795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8.1</v>
      </c>
      <c r="CU4" s="377"/>
      <c r="CV4" s="377"/>
      <c r="CW4" s="377"/>
      <c r="CX4" s="377"/>
      <c r="CY4" s="377"/>
      <c r="CZ4" s="377"/>
      <c r="DA4" s="378"/>
      <c r="DB4" s="376">
        <v>8.6999999999999993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22848808</v>
      </c>
      <c r="BO5" s="408"/>
      <c r="BP5" s="408"/>
      <c r="BQ5" s="408"/>
      <c r="BR5" s="408"/>
      <c r="BS5" s="408"/>
      <c r="BT5" s="408"/>
      <c r="BU5" s="409"/>
      <c r="BV5" s="407">
        <v>23056090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87.8</v>
      </c>
      <c r="CU5" s="405"/>
      <c r="CV5" s="405"/>
      <c r="CW5" s="405"/>
      <c r="CX5" s="405"/>
      <c r="CY5" s="405"/>
      <c r="CZ5" s="405"/>
      <c r="DA5" s="406"/>
      <c r="DB5" s="404">
        <v>85.6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1142130</v>
      </c>
      <c r="BO6" s="408"/>
      <c r="BP6" s="408"/>
      <c r="BQ6" s="408"/>
      <c r="BR6" s="408"/>
      <c r="BS6" s="408"/>
      <c r="BT6" s="408"/>
      <c r="BU6" s="409"/>
      <c r="BV6" s="407">
        <v>1361705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88.2</v>
      </c>
      <c r="CU6" s="445"/>
      <c r="CV6" s="445"/>
      <c r="CW6" s="445"/>
      <c r="CX6" s="445"/>
      <c r="CY6" s="445"/>
      <c r="CZ6" s="445"/>
      <c r="DA6" s="446"/>
      <c r="DB6" s="444">
        <v>86.5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153010</v>
      </c>
      <c r="BO7" s="408"/>
      <c r="BP7" s="408"/>
      <c r="BQ7" s="408"/>
      <c r="BR7" s="408"/>
      <c r="BS7" s="408"/>
      <c r="BT7" s="408"/>
      <c r="BU7" s="409"/>
      <c r="BV7" s="407">
        <v>308506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12156390</v>
      </c>
      <c r="CU7" s="408"/>
      <c r="CV7" s="408"/>
      <c r="CW7" s="408"/>
      <c r="CX7" s="408"/>
      <c r="CY7" s="408"/>
      <c r="CZ7" s="408"/>
      <c r="DA7" s="409"/>
      <c r="DB7" s="407">
        <v>12059917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989120</v>
      </c>
      <c r="BO8" s="408"/>
      <c r="BP8" s="408"/>
      <c r="BQ8" s="408"/>
      <c r="BR8" s="408"/>
      <c r="BS8" s="408"/>
      <c r="BT8" s="408"/>
      <c r="BU8" s="409"/>
      <c r="BV8" s="407">
        <v>1053199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0.28999999999999998</v>
      </c>
      <c r="CU8" s="448"/>
      <c r="CV8" s="448"/>
      <c r="CW8" s="448"/>
      <c r="CX8" s="448"/>
      <c r="CY8" s="448"/>
      <c r="CZ8" s="448"/>
      <c r="DA8" s="449"/>
      <c r="DB8" s="447">
        <v>0.28999999999999998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26275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-64079</v>
      </c>
      <c r="BO9" s="408"/>
      <c r="BP9" s="408"/>
      <c r="BQ9" s="408"/>
      <c r="BR9" s="408"/>
      <c r="BS9" s="408"/>
      <c r="BT9" s="408"/>
      <c r="BU9" s="409"/>
      <c r="BV9" s="407">
        <v>-129203</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13.5</v>
      </c>
      <c r="CU9" s="405"/>
      <c r="CV9" s="405"/>
      <c r="CW9" s="405"/>
      <c r="CX9" s="405"/>
      <c r="CY9" s="405"/>
      <c r="CZ9" s="405"/>
      <c r="DA9" s="406"/>
      <c r="DB9" s="404">
        <v>12.6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28691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526645</v>
      </c>
      <c r="BO10" s="408"/>
      <c r="BP10" s="408"/>
      <c r="BQ10" s="408"/>
      <c r="BR10" s="408"/>
      <c r="BS10" s="408"/>
      <c r="BT10" s="408"/>
      <c r="BU10" s="409"/>
      <c r="BV10" s="407">
        <v>591245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25437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491448</v>
      </c>
      <c r="BO12" s="408"/>
      <c r="BP12" s="408"/>
      <c r="BQ12" s="408"/>
      <c r="BR12" s="408"/>
      <c r="BS12" s="408"/>
      <c r="BT12" s="408"/>
      <c r="BU12" s="409"/>
      <c r="BV12" s="407">
        <v>337402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24817</v>
      </c>
      <c r="S13" s="492"/>
      <c r="T13" s="492"/>
      <c r="U13" s="492"/>
      <c r="V13" s="493"/>
      <c r="W13" s="423" t="s">
        <v>131</v>
      </c>
      <c r="X13" s="424"/>
      <c r="Y13" s="424"/>
      <c r="Z13" s="424"/>
      <c r="AA13" s="424"/>
      <c r="AB13" s="414"/>
      <c r="AC13" s="458">
        <v>1989</v>
      </c>
      <c r="AD13" s="459"/>
      <c r="AE13" s="459"/>
      <c r="AF13" s="459"/>
      <c r="AG13" s="501"/>
      <c r="AH13" s="458">
        <v>2353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-28882</v>
      </c>
      <c r="BO13" s="408"/>
      <c r="BP13" s="408"/>
      <c r="BQ13" s="408"/>
      <c r="BR13" s="408"/>
      <c r="BS13" s="408"/>
      <c r="BT13" s="408"/>
      <c r="BU13" s="409"/>
      <c r="BV13" s="407">
        <v>124640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0.7</v>
      </c>
      <c r="CU13" s="405"/>
      <c r="CV13" s="405"/>
      <c r="CW13" s="405"/>
      <c r="CX13" s="405"/>
      <c r="CY13" s="405"/>
      <c r="CZ13" s="405"/>
      <c r="DA13" s="406"/>
      <c r="DB13" s="404">
        <v>-0.9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25747</v>
      </c>
      <c r="S14" s="492"/>
      <c r="T14" s="492"/>
      <c r="U14" s="492"/>
      <c r="V14" s="493"/>
      <c r="W14" s="397"/>
      <c r="X14" s="398"/>
      <c r="Y14" s="398"/>
      <c r="Z14" s="398"/>
      <c r="AA14" s="398"/>
      <c r="AB14" s="387"/>
      <c r="AC14" s="494">
        <v>15.1</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25459</v>
      </c>
      <c r="S15" s="492"/>
      <c r="T15" s="492"/>
      <c r="U15" s="492"/>
      <c r="V15" s="493"/>
      <c r="W15" s="423" t="s">
        <v>137</v>
      </c>
      <c r="X15" s="424"/>
      <c r="Y15" s="424"/>
      <c r="Z15" s="424"/>
      <c r="AA15" s="424"/>
      <c r="AB15" s="414"/>
      <c r="AC15" s="458">
        <v>4052</v>
      </c>
      <c r="AD15" s="459"/>
      <c r="AE15" s="459"/>
      <c r="AF15" s="459"/>
      <c r="AG15" s="501"/>
      <c r="AH15" s="458">
        <v>4157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3269323</v>
      </c>
      <c r="BO15" s="371"/>
      <c r="BP15" s="371"/>
      <c r="BQ15" s="371"/>
      <c r="BR15" s="371"/>
      <c r="BS15" s="371"/>
      <c r="BT15" s="371"/>
      <c r="BU15" s="372"/>
      <c r="BV15" s="370">
        <v>3201571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30.8</v>
      </c>
      <c r="AD16" s="495"/>
      <c r="AE16" s="495"/>
      <c r="AF16" s="495"/>
      <c r="AG16" s="496"/>
      <c r="AH16" s="494">
        <v>30</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11299131</v>
      </c>
      <c r="BO16" s="408"/>
      <c r="BP16" s="408"/>
      <c r="BQ16" s="408"/>
      <c r="BR16" s="408"/>
      <c r="BS16" s="408"/>
      <c r="BT16" s="408"/>
      <c r="BU16" s="409"/>
      <c r="BV16" s="407">
        <v>11149297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7126</v>
      </c>
      <c r="AD17" s="459"/>
      <c r="AE17" s="459"/>
      <c r="AF17" s="459"/>
      <c r="AG17" s="501"/>
      <c r="AH17" s="458">
        <v>7340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4069788</v>
      </c>
      <c r="BO17" s="408"/>
      <c r="BP17" s="408"/>
      <c r="BQ17" s="408"/>
      <c r="BR17" s="408"/>
      <c r="BS17" s="408"/>
      <c r="BT17" s="408"/>
      <c r="BU17" s="409"/>
      <c r="BV17" s="407">
        <v>3996869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241.98</v>
      </c>
      <c r="M18" s="531"/>
      <c r="N18" s="531"/>
      <c r="O18" s="531"/>
      <c r="P18" s="531"/>
      <c r="Q18" s="531"/>
      <c r="R18" s="532"/>
      <c r="S18" s="532"/>
      <c r="T18" s="532"/>
      <c r="U18" s="532"/>
      <c r="V18" s="533"/>
      <c r="W18" s="425"/>
      <c r="X18" s="426"/>
      <c r="Y18" s="426"/>
      <c r="Z18" s="426"/>
      <c r="AA18" s="426"/>
      <c r="AB18" s="417"/>
      <c r="AC18" s="534">
        <v>54.1</v>
      </c>
      <c r="AD18" s="535"/>
      <c r="AE18" s="535"/>
      <c r="AF18" s="535"/>
      <c r="AG18" s="536"/>
      <c r="AH18" s="534">
        <v>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10852116</v>
      </c>
      <c r="BO18" s="408"/>
      <c r="BP18" s="408"/>
      <c r="BQ18" s="408"/>
      <c r="BR18" s="408"/>
      <c r="BS18" s="408"/>
      <c r="BT18" s="408"/>
      <c r="BU18" s="409"/>
      <c r="BV18" s="407">
        <v>10533664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16112756</v>
      </c>
      <c r="BO19" s="408"/>
      <c r="BP19" s="408"/>
      <c r="BQ19" s="408"/>
      <c r="BR19" s="408"/>
      <c r="BS19" s="408"/>
      <c r="BT19" s="408"/>
      <c r="BU19" s="409"/>
      <c r="BV19" s="407">
        <v>15825078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11180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19229203</v>
      </c>
      <c r="BO22" s="371"/>
      <c r="BP22" s="371"/>
      <c r="BQ22" s="371"/>
      <c r="BR22" s="371"/>
      <c r="BS22" s="371"/>
      <c r="BT22" s="371"/>
      <c r="BU22" s="372"/>
      <c r="BV22" s="370">
        <v>19719363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12155005</v>
      </c>
      <c r="BO23" s="408"/>
      <c r="BP23" s="408"/>
      <c r="BQ23" s="408"/>
      <c r="BR23" s="408"/>
      <c r="BS23" s="408"/>
      <c r="BT23" s="408"/>
      <c r="BU23" s="409"/>
      <c r="BV23" s="407">
        <v>12194155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8370</v>
      </c>
      <c r="R24" s="459"/>
      <c r="S24" s="459"/>
      <c r="T24" s="459"/>
      <c r="U24" s="459"/>
      <c r="V24" s="501"/>
      <c r="W24" s="553"/>
      <c r="X24" s="554"/>
      <c r="Y24" s="555"/>
      <c r="Z24" s="457" t="s">
        <v>162</v>
      </c>
      <c r="AA24" s="437"/>
      <c r="AB24" s="437"/>
      <c r="AC24" s="437"/>
      <c r="AD24" s="437"/>
      <c r="AE24" s="437"/>
      <c r="AF24" s="437"/>
      <c r="AG24" s="438"/>
      <c r="AH24" s="458">
        <v>306</v>
      </c>
      <c r="AI24" s="459"/>
      <c r="AJ24" s="459"/>
      <c r="AK24" s="459"/>
      <c r="AL24" s="501"/>
      <c r="AM24" s="458">
        <v>954108</v>
      </c>
      <c r="AN24" s="459"/>
      <c r="AO24" s="459"/>
      <c r="AP24" s="459"/>
      <c r="AQ24" s="459"/>
      <c r="AR24" s="501"/>
      <c r="AS24" s="458">
        <v>3118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15054263</v>
      </c>
      <c r="BO24" s="408"/>
      <c r="BP24" s="408"/>
      <c r="BQ24" s="408"/>
      <c r="BR24" s="408"/>
      <c r="BS24" s="408"/>
      <c r="BT24" s="408"/>
      <c r="BU24" s="409"/>
      <c r="BV24" s="407">
        <v>15098005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6680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3822174</v>
      </c>
      <c r="BO25" s="371"/>
      <c r="BP25" s="371"/>
      <c r="BQ25" s="371"/>
      <c r="BR25" s="371"/>
      <c r="BS25" s="371"/>
      <c r="BT25" s="371"/>
      <c r="BU25" s="372"/>
      <c r="BV25" s="370">
        <v>3510161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6170</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19116</v>
      </c>
      <c r="AN26" s="459"/>
      <c r="AO26" s="459"/>
      <c r="AP26" s="459"/>
      <c r="AQ26" s="459"/>
      <c r="AR26" s="501"/>
      <c r="AS26" s="458">
        <v>3186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3890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31157</v>
      </c>
      <c r="AN27" s="459"/>
      <c r="AO27" s="459"/>
      <c r="AP27" s="459"/>
      <c r="AQ27" s="459"/>
      <c r="AR27" s="501"/>
      <c r="AS27" s="458">
        <v>4451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683643</v>
      </c>
      <c r="BO27" s="527"/>
      <c r="BP27" s="527"/>
      <c r="BQ27" s="527"/>
      <c r="BR27" s="527"/>
      <c r="BS27" s="527"/>
      <c r="BT27" s="527"/>
      <c r="BU27" s="528"/>
      <c r="BV27" s="526">
        <v>683638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3227487</v>
      </c>
      <c r="BO28" s="371"/>
      <c r="BP28" s="371"/>
      <c r="BQ28" s="371"/>
      <c r="BR28" s="371"/>
      <c r="BS28" s="371"/>
      <c r="BT28" s="371"/>
      <c r="BU28" s="372"/>
      <c r="BV28" s="370">
        <v>3192290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3100</v>
      </c>
      <c r="R29" s="459"/>
      <c r="S29" s="459"/>
      <c r="T29" s="459"/>
      <c r="U29" s="459"/>
      <c r="V29" s="501"/>
      <c r="W29" s="556"/>
      <c r="X29" s="557"/>
      <c r="Y29" s="558"/>
      <c r="Z29" s="457" t="s">
        <v>177</v>
      </c>
      <c r="AA29" s="437"/>
      <c r="AB29" s="437"/>
      <c r="AC29" s="437"/>
      <c r="AD29" s="437"/>
      <c r="AE29" s="437"/>
      <c r="AF29" s="437"/>
      <c r="AG29" s="438"/>
      <c r="AH29" s="458">
        <v>313</v>
      </c>
      <c r="AI29" s="459"/>
      <c r="AJ29" s="459"/>
      <c r="AK29" s="459"/>
      <c r="AL29" s="501"/>
      <c r="AM29" s="458">
        <v>985265</v>
      </c>
      <c r="AN29" s="459"/>
      <c r="AO29" s="459"/>
      <c r="AP29" s="459"/>
      <c r="AQ29" s="459"/>
      <c r="AR29" s="501"/>
      <c r="AS29" s="458">
        <v>3148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1091841</v>
      </c>
      <c r="BO29" s="408"/>
      <c r="BP29" s="408"/>
      <c r="BQ29" s="408"/>
      <c r="BR29" s="408"/>
      <c r="BS29" s="408"/>
      <c r="BT29" s="408"/>
      <c r="BU29" s="409"/>
      <c r="BV29" s="407">
        <v>1036825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13033522</v>
      </c>
      <c r="BO30" s="527"/>
      <c r="BP30" s="527"/>
      <c r="BQ30" s="527"/>
      <c r="BR30" s="527"/>
      <c r="BS30" s="527"/>
      <c r="BT30" s="527"/>
      <c r="BU30" s="528"/>
      <c r="BV30" s="526">
        <v>13100267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交通船特別会計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長崎県市町村総合事務組合（一般会計）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長崎県林業公社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工業団地整備事業特別会計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長崎県市町村総合事務組合（市町村会館管理事業特別会計）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大島酒造　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長崎県市町村総合事務組合（市町村会館馬町別館管理事業特別会計）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株式会社　大島町中央商店街振興公社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長崎県市町村総合事務組合（公平委員会特別会計）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株式会社　西海クリエイティブカンパニー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長崎県市町村総合事務組合（行政不服審査会事業特別会計）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一般財団法人　西海市農業振興公社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長崎県市町村総合事務組合（交通災害共済事業特別会計）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長崎県後期高齢者医療広域連合（普通会計）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長崎県後期高齢者医療広域連合（後期高齢者医療事業会計）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n8XRd5TGv0V0Ixlc41f0TF5a/pLORHRF3/bvrfUB2y73A95c1TvcpTOunQ1d1B5gM6OeQw4Ltn8J+08Yy/T+w==" saltValue="Boqoeg/9C6rLMrWC5BqRa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3124218</v>
      </c>
      <c r="S5" s="613"/>
      <c r="T5" s="613"/>
      <c r="U5" s="613"/>
      <c r="V5" s="613"/>
      <c r="W5" s="613"/>
      <c r="X5" s="613"/>
      <c r="Y5" s="614"/>
      <c r="Z5" s="615">
        <v>13</v>
      </c>
      <c r="AA5" s="615"/>
      <c r="AB5" s="615"/>
      <c r="AC5" s="615"/>
      <c r="AD5" s="616">
        <v>3124218</v>
      </c>
      <c r="AE5" s="616"/>
      <c r="AF5" s="616"/>
      <c r="AG5" s="616"/>
      <c r="AH5" s="616"/>
      <c r="AI5" s="616"/>
      <c r="AJ5" s="616"/>
      <c r="AK5" s="616"/>
      <c r="AL5" s="617">
        <v>25.4</v>
      </c>
      <c r="AM5" s="618"/>
      <c r="AN5" s="618"/>
      <c r="AO5" s="619"/>
      <c r="AP5" s="609" t="s">
        <v>216</v>
      </c>
      <c r="AQ5" s="610"/>
      <c r="AR5" s="610"/>
      <c r="AS5" s="610"/>
      <c r="AT5" s="610"/>
      <c r="AU5" s="610"/>
      <c r="AV5" s="610"/>
      <c r="AW5" s="610"/>
      <c r="AX5" s="610"/>
      <c r="AY5" s="610"/>
      <c r="AZ5" s="610"/>
      <c r="BA5" s="610"/>
      <c r="BB5" s="610"/>
      <c r="BC5" s="610"/>
      <c r="BD5" s="610"/>
      <c r="BE5" s="610"/>
      <c r="BF5" s="611"/>
      <c r="BG5" s="623">
        <v>3123383</v>
      </c>
      <c r="BH5" s="624"/>
      <c r="BI5" s="624"/>
      <c r="BJ5" s="624"/>
      <c r="BK5" s="624"/>
      <c r="BL5" s="624"/>
      <c r="BM5" s="624"/>
      <c r="BN5" s="625"/>
      <c r="BO5" s="626">
        <v>100</v>
      </c>
      <c r="BP5" s="626"/>
      <c r="BQ5" s="626"/>
      <c r="BR5" s="626"/>
      <c r="BS5" s="627">
        <v>19863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233156</v>
      </c>
      <c r="S6" s="624"/>
      <c r="T6" s="624"/>
      <c r="U6" s="624"/>
      <c r="V6" s="624"/>
      <c r="W6" s="624"/>
      <c r="X6" s="624"/>
      <c r="Y6" s="625"/>
      <c r="Z6" s="626">
        <v>1</v>
      </c>
      <c r="AA6" s="626"/>
      <c r="AB6" s="626"/>
      <c r="AC6" s="626"/>
      <c r="AD6" s="627">
        <v>233156</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3123383</v>
      </c>
      <c r="BH6" s="624"/>
      <c r="BI6" s="624"/>
      <c r="BJ6" s="624"/>
      <c r="BK6" s="624"/>
      <c r="BL6" s="624"/>
      <c r="BM6" s="624"/>
      <c r="BN6" s="625"/>
      <c r="BO6" s="626">
        <v>100</v>
      </c>
      <c r="BP6" s="626"/>
      <c r="BQ6" s="626"/>
      <c r="BR6" s="626"/>
      <c r="BS6" s="627">
        <v>19863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173861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173861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700</v>
      </c>
      <c r="S7" s="624"/>
      <c r="T7" s="624"/>
      <c r="U7" s="624"/>
      <c r="V7" s="624"/>
      <c r="W7" s="624"/>
      <c r="X7" s="624"/>
      <c r="Y7" s="625"/>
      <c r="Z7" s="626">
        <v>0</v>
      </c>
      <c r="AA7" s="626"/>
      <c r="AB7" s="626"/>
      <c r="AC7" s="626"/>
      <c r="AD7" s="627">
        <v>700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1018065</v>
      </c>
      <c r="BH7" s="624"/>
      <c r="BI7" s="624"/>
      <c r="BJ7" s="624"/>
      <c r="BK7" s="624"/>
      <c r="BL7" s="624"/>
      <c r="BM7" s="624"/>
      <c r="BN7" s="625"/>
      <c r="BO7" s="626">
        <v>32.6</v>
      </c>
      <c r="BP7" s="626"/>
      <c r="BQ7" s="626"/>
      <c r="BR7" s="626"/>
      <c r="BS7" s="627">
        <v>19863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4781647</v>
      </c>
      <c r="CS7" s="624"/>
      <c r="CT7" s="624"/>
      <c r="CU7" s="624"/>
      <c r="CV7" s="624"/>
      <c r="CW7" s="624"/>
      <c r="CX7" s="624"/>
      <c r="CY7" s="625"/>
      <c r="CZ7" s="626">
        <v>20.9</v>
      </c>
      <c r="DA7" s="626"/>
      <c r="DB7" s="626"/>
      <c r="DC7" s="626"/>
      <c r="DD7" s="632">
        <v>163960</v>
      </c>
      <c r="DE7" s="624"/>
      <c r="DF7" s="624"/>
      <c r="DG7" s="624"/>
      <c r="DH7" s="624"/>
      <c r="DI7" s="624"/>
      <c r="DJ7" s="624"/>
      <c r="DK7" s="624"/>
      <c r="DL7" s="624"/>
      <c r="DM7" s="624"/>
      <c r="DN7" s="624"/>
      <c r="DO7" s="624"/>
      <c r="DP7" s="625"/>
      <c r="DQ7" s="632">
        <v>3376873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8754</v>
      </c>
      <c r="S8" s="624"/>
      <c r="T8" s="624"/>
      <c r="U8" s="624"/>
      <c r="V8" s="624"/>
      <c r="W8" s="624"/>
      <c r="X8" s="624"/>
      <c r="Y8" s="625"/>
      <c r="Z8" s="626">
        <v>0</v>
      </c>
      <c r="AA8" s="626"/>
      <c r="AB8" s="626"/>
      <c r="AC8" s="626"/>
      <c r="AD8" s="627">
        <v>8754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41404</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6950600</v>
      </c>
      <c r="CS8" s="624"/>
      <c r="CT8" s="624"/>
      <c r="CU8" s="624"/>
      <c r="CV8" s="624"/>
      <c r="CW8" s="624"/>
      <c r="CX8" s="624"/>
      <c r="CY8" s="625"/>
      <c r="CZ8" s="626">
        <v>30.4</v>
      </c>
      <c r="DA8" s="626"/>
      <c r="DB8" s="626"/>
      <c r="DC8" s="626"/>
      <c r="DD8" s="632">
        <v>189142</v>
      </c>
      <c r="DE8" s="624"/>
      <c r="DF8" s="624"/>
      <c r="DG8" s="624"/>
      <c r="DH8" s="624"/>
      <c r="DI8" s="624"/>
      <c r="DJ8" s="624"/>
      <c r="DK8" s="624"/>
      <c r="DL8" s="624"/>
      <c r="DM8" s="624"/>
      <c r="DN8" s="624"/>
      <c r="DO8" s="624"/>
      <c r="DP8" s="625"/>
      <c r="DQ8" s="632">
        <v>3587959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10920</v>
      </c>
      <c r="S9" s="624"/>
      <c r="T9" s="624"/>
      <c r="U9" s="624"/>
      <c r="V9" s="624"/>
      <c r="W9" s="624"/>
      <c r="X9" s="624"/>
      <c r="Y9" s="625"/>
      <c r="Z9" s="626">
        <v>0</v>
      </c>
      <c r="AA9" s="626"/>
      <c r="AB9" s="626"/>
      <c r="AC9" s="626"/>
      <c r="AD9" s="627">
        <v>10920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854647</v>
      </c>
      <c r="BH9" s="624"/>
      <c r="BI9" s="624"/>
      <c r="BJ9" s="624"/>
      <c r="BK9" s="624"/>
      <c r="BL9" s="624"/>
      <c r="BM9" s="624"/>
      <c r="BN9" s="625"/>
      <c r="BO9" s="626">
        <v>27.4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2106020</v>
      </c>
      <c r="CS9" s="624"/>
      <c r="CT9" s="624"/>
      <c r="CU9" s="624"/>
      <c r="CV9" s="624"/>
      <c r="CW9" s="624"/>
      <c r="CX9" s="624"/>
      <c r="CY9" s="625"/>
      <c r="CZ9" s="626">
        <v>9.1999999999999993</v>
      </c>
      <c r="DA9" s="626"/>
      <c r="DB9" s="626"/>
      <c r="DC9" s="626"/>
      <c r="DD9" s="632">
        <v>139964</v>
      </c>
      <c r="DE9" s="624"/>
      <c r="DF9" s="624"/>
      <c r="DG9" s="624"/>
      <c r="DH9" s="624"/>
      <c r="DI9" s="624"/>
      <c r="DJ9" s="624"/>
      <c r="DK9" s="624"/>
      <c r="DL9" s="624"/>
      <c r="DM9" s="624"/>
      <c r="DN9" s="624"/>
      <c r="DO9" s="624"/>
      <c r="DP9" s="625"/>
      <c r="DQ9" s="632">
        <v>1755185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54149</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651919</v>
      </c>
      <c r="S11" s="624"/>
      <c r="T11" s="624"/>
      <c r="U11" s="624"/>
      <c r="V11" s="624"/>
      <c r="W11" s="624"/>
      <c r="X11" s="624"/>
      <c r="Y11" s="625"/>
      <c r="Z11" s="628">
        <v>2.7</v>
      </c>
      <c r="AA11" s="629"/>
      <c r="AB11" s="629"/>
      <c r="AC11" s="635"/>
      <c r="AD11" s="632">
        <v>651919</v>
      </c>
      <c r="AE11" s="624"/>
      <c r="AF11" s="624"/>
      <c r="AG11" s="624"/>
      <c r="AH11" s="624"/>
      <c r="AI11" s="624"/>
      <c r="AJ11" s="624"/>
      <c r="AK11" s="625"/>
      <c r="AL11" s="628">
        <v>5.3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67865</v>
      </c>
      <c r="BH11" s="624"/>
      <c r="BI11" s="624"/>
      <c r="BJ11" s="624"/>
      <c r="BK11" s="624"/>
      <c r="BL11" s="624"/>
      <c r="BM11" s="624"/>
      <c r="BN11" s="625"/>
      <c r="BO11" s="626">
        <v>2.2000000000000002</v>
      </c>
      <c r="BP11" s="626"/>
      <c r="BQ11" s="626"/>
      <c r="BR11" s="626"/>
      <c r="BS11" s="627">
        <v>19863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1276764</v>
      </c>
      <c r="CS11" s="624"/>
      <c r="CT11" s="624"/>
      <c r="CU11" s="624"/>
      <c r="CV11" s="624"/>
      <c r="CW11" s="624"/>
      <c r="CX11" s="624"/>
      <c r="CY11" s="625"/>
      <c r="CZ11" s="626">
        <v>5.6</v>
      </c>
      <c r="DA11" s="626"/>
      <c r="DB11" s="626"/>
      <c r="DC11" s="626"/>
      <c r="DD11" s="632">
        <v>246577</v>
      </c>
      <c r="DE11" s="624"/>
      <c r="DF11" s="624"/>
      <c r="DG11" s="624"/>
      <c r="DH11" s="624"/>
      <c r="DI11" s="624"/>
      <c r="DJ11" s="624"/>
      <c r="DK11" s="624"/>
      <c r="DL11" s="624"/>
      <c r="DM11" s="624"/>
      <c r="DN11" s="624"/>
      <c r="DO11" s="624"/>
      <c r="DP11" s="625"/>
      <c r="DQ11" s="632">
        <v>875162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31018</v>
      </c>
      <c r="S12" s="624"/>
      <c r="T12" s="624"/>
      <c r="U12" s="624"/>
      <c r="V12" s="624"/>
      <c r="W12" s="624"/>
      <c r="X12" s="624"/>
      <c r="Y12" s="625"/>
      <c r="Z12" s="626">
        <v>0.1</v>
      </c>
      <c r="AA12" s="626"/>
      <c r="AB12" s="626"/>
      <c r="AC12" s="626"/>
      <c r="AD12" s="627">
        <v>31018</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1776712</v>
      </c>
      <c r="BH12" s="624"/>
      <c r="BI12" s="624"/>
      <c r="BJ12" s="624"/>
      <c r="BK12" s="624"/>
      <c r="BL12" s="624"/>
      <c r="BM12" s="624"/>
      <c r="BN12" s="625"/>
      <c r="BO12" s="626">
        <v>56.9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409440</v>
      </c>
      <c r="CS12" s="624"/>
      <c r="CT12" s="624"/>
      <c r="CU12" s="624"/>
      <c r="CV12" s="624"/>
      <c r="CW12" s="624"/>
      <c r="CX12" s="624"/>
      <c r="CY12" s="625"/>
      <c r="CZ12" s="626">
        <v>1.8</v>
      </c>
      <c r="DA12" s="626"/>
      <c r="DB12" s="626"/>
      <c r="DC12" s="626"/>
      <c r="DD12" s="632">
        <v>27124</v>
      </c>
      <c r="DE12" s="624"/>
      <c r="DF12" s="624"/>
      <c r="DG12" s="624"/>
      <c r="DH12" s="624"/>
      <c r="DI12" s="624"/>
      <c r="DJ12" s="624"/>
      <c r="DK12" s="624"/>
      <c r="DL12" s="624"/>
      <c r="DM12" s="624"/>
      <c r="DN12" s="624"/>
      <c r="DO12" s="624"/>
      <c r="DP12" s="625"/>
      <c r="DQ12" s="632">
        <v>252541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1764213</v>
      </c>
      <c r="BH13" s="624"/>
      <c r="BI13" s="624"/>
      <c r="BJ13" s="624"/>
      <c r="BK13" s="624"/>
      <c r="BL13" s="624"/>
      <c r="BM13" s="624"/>
      <c r="BN13" s="625"/>
      <c r="BO13" s="626">
        <v>56.5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1332368</v>
      </c>
      <c r="CS13" s="624"/>
      <c r="CT13" s="624"/>
      <c r="CU13" s="624"/>
      <c r="CV13" s="624"/>
      <c r="CW13" s="624"/>
      <c r="CX13" s="624"/>
      <c r="CY13" s="625"/>
      <c r="CZ13" s="626">
        <v>5.8</v>
      </c>
      <c r="DA13" s="626"/>
      <c r="DB13" s="626"/>
      <c r="DC13" s="626"/>
      <c r="DD13" s="632">
        <v>547925</v>
      </c>
      <c r="DE13" s="624"/>
      <c r="DF13" s="624"/>
      <c r="DG13" s="624"/>
      <c r="DH13" s="624"/>
      <c r="DI13" s="624"/>
      <c r="DJ13" s="624"/>
      <c r="DK13" s="624"/>
      <c r="DL13" s="624"/>
      <c r="DM13" s="624"/>
      <c r="DN13" s="624"/>
      <c r="DO13" s="624"/>
      <c r="DP13" s="625"/>
      <c r="DQ13" s="632">
        <v>596090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649</v>
      </c>
      <c r="S14" s="624"/>
      <c r="T14" s="624"/>
      <c r="U14" s="624"/>
      <c r="V14" s="624"/>
      <c r="W14" s="624"/>
      <c r="X14" s="624"/>
      <c r="Y14" s="625"/>
      <c r="Z14" s="626">
        <v>0</v>
      </c>
      <c r="AA14" s="626"/>
      <c r="AB14" s="626"/>
      <c r="AC14" s="626"/>
      <c r="AD14" s="627">
        <v>649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123129</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745088</v>
      </c>
      <c r="CS14" s="624"/>
      <c r="CT14" s="624"/>
      <c r="CU14" s="624"/>
      <c r="CV14" s="624"/>
      <c r="CW14" s="624"/>
      <c r="CX14" s="624"/>
      <c r="CY14" s="625"/>
      <c r="CZ14" s="626">
        <v>3.3</v>
      </c>
      <c r="DA14" s="626"/>
      <c r="DB14" s="626"/>
      <c r="DC14" s="626"/>
      <c r="DD14" s="632">
        <v>152222</v>
      </c>
      <c r="DE14" s="624"/>
      <c r="DF14" s="624"/>
      <c r="DG14" s="624"/>
      <c r="DH14" s="624"/>
      <c r="DI14" s="624"/>
      <c r="DJ14" s="624"/>
      <c r="DK14" s="624"/>
      <c r="DL14" s="624"/>
      <c r="DM14" s="624"/>
      <c r="DN14" s="624"/>
      <c r="DO14" s="624"/>
      <c r="DP14" s="625"/>
      <c r="DQ14" s="632">
        <v>621561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205477</v>
      </c>
      <c r="BH15" s="624"/>
      <c r="BI15" s="624"/>
      <c r="BJ15" s="624"/>
      <c r="BK15" s="624"/>
      <c r="BL15" s="624"/>
      <c r="BM15" s="624"/>
      <c r="BN15" s="625"/>
      <c r="BO15" s="626">
        <v>6.6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2390973</v>
      </c>
      <c r="CS15" s="624"/>
      <c r="CT15" s="624"/>
      <c r="CU15" s="624"/>
      <c r="CV15" s="624"/>
      <c r="CW15" s="624"/>
      <c r="CX15" s="624"/>
      <c r="CY15" s="625"/>
      <c r="CZ15" s="626">
        <v>10.5</v>
      </c>
      <c r="DA15" s="626"/>
      <c r="DB15" s="626"/>
      <c r="DC15" s="626"/>
      <c r="DD15" s="632">
        <v>867204</v>
      </c>
      <c r="DE15" s="624"/>
      <c r="DF15" s="624"/>
      <c r="DG15" s="624"/>
      <c r="DH15" s="624"/>
      <c r="DI15" s="624"/>
      <c r="DJ15" s="624"/>
      <c r="DK15" s="624"/>
      <c r="DL15" s="624"/>
      <c r="DM15" s="624"/>
      <c r="DN15" s="624"/>
      <c r="DO15" s="624"/>
      <c r="DP15" s="625"/>
      <c r="DQ15" s="632">
        <v>1469549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15531</v>
      </c>
      <c r="S16" s="624"/>
      <c r="T16" s="624"/>
      <c r="U16" s="624"/>
      <c r="V16" s="624"/>
      <c r="W16" s="624"/>
      <c r="X16" s="624"/>
      <c r="Y16" s="625"/>
      <c r="Z16" s="626">
        <v>0.1</v>
      </c>
      <c r="AA16" s="626"/>
      <c r="AB16" s="626"/>
      <c r="AC16" s="626"/>
      <c r="AD16" s="627">
        <v>15531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359243</v>
      </c>
      <c r="CS16" s="624"/>
      <c r="CT16" s="624"/>
      <c r="CU16" s="624"/>
      <c r="CV16" s="624"/>
      <c r="CW16" s="624"/>
      <c r="CX16" s="624"/>
      <c r="CY16" s="625"/>
      <c r="CZ16" s="626">
        <v>1.6</v>
      </c>
      <c r="DA16" s="626"/>
      <c r="DB16" s="626"/>
      <c r="DC16" s="626"/>
      <c r="DD16" s="632" t="s">
        <v>122</v>
      </c>
      <c r="DE16" s="624"/>
      <c r="DF16" s="624"/>
      <c r="DG16" s="624"/>
      <c r="DH16" s="624"/>
      <c r="DI16" s="624"/>
      <c r="DJ16" s="624"/>
      <c r="DK16" s="624"/>
      <c r="DL16" s="624"/>
      <c r="DM16" s="624"/>
      <c r="DN16" s="624"/>
      <c r="DO16" s="624"/>
      <c r="DP16" s="625"/>
      <c r="DQ16" s="632">
        <v>23723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39952</v>
      </c>
      <c r="S17" s="624"/>
      <c r="T17" s="624"/>
      <c r="U17" s="624"/>
      <c r="V17" s="624"/>
      <c r="W17" s="624"/>
      <c r="X17" s="624"/>
      <c r="Y17" s="625"/>
      <c r="Z17" s="626">
        <v>0.2</v>
      </c>
      <c r="AA17" s="626"/>
      <c r="AB17" s="626"/>
      <c r="AC17" s="626"/>
      <c r="AD17" s="627">
        <v>39952</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2262205</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2177523</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15657</v>
      </c>
      <c r="S18" s="624"/>
      <c r="T18" s="624"/>
      <c r="U18" s="624"/>
      <c r="V18" s="624"/>
      <c r="W18" s="624"/>
      <c r="X18" s="624"/>
      <c r="Y18" s="625"/>
      <c r="Z18" s="626">
        <v>0.1</v>
      </c>
      <c r="AA18" s="626"/>
      <c r="AB18" s="626"/>
      <c r="AC18" s="626"/>
      <c r="AD18" s="627">
        <v>15657</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60596</v>
      </c>
      <c r="CS18" s="624"/>
      <c r="CT18" s="624"/>
      <c r="CU18" s="624"/>
      <c r="CV18" s="624"/>
      <c r="CW18" s="624"/>
      <c r="CX18" s="624"/>
      <c r="CY18" s="625"/>
      <c r="CZ18" s="626">
        <v>0.3</v>
      </c>
      <c r="DA18" s="626"/>
      <c r="DB18" s="626"/>
      <c r="DC18" s="626"/>
      <c r="DD18" s="632" t="s">
        <v>122</v>
      </c>
      <c r="DE18" s="624"/>
      <c r="DF18" s="624"/>
      <c r="DG18" s="624"/>
      <c r="DH18" s="624"/>
      <c r="DI18" s="624"/>
      <c r="DJ18" s="624"/>
      <c r="DK18" s="624"/>
      <c r="DL18" s="624"/>
      <c r="DM18" s="624"/>
      <c r="DN18" s="624"/>
      <c r="DO18" s="624"/>
      <c r="DP18" s="625"/>
      <c r="DQ18" s="632">
        <v>60596</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14916</v>
      </c>
      <c r="S19" s="624"/>
      <c r="T19" s="624"/>
      <c r="U19" s="624"/>
      <c r="V19" s="624"/>
      <c r="W19" s="624"/>
      <c r="X19" s="624"/>
      <c r="Y19" s="625"/>
      <c r="Z19" s="626">
        <v>0.1</v>
      </c>
      <c r="AA19" s="626"/>
      <c r="AB19" s="626"/>
      <c r="AC19" s="626"/>
      <c r="AD19" s="627">
        <v>14916</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835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741</v>
      </c>
      <c r="S20" s="624"/>
      <c r="T20" s="624"/>
      <c r="U20" s="624"/>
      <c r="V20" s="624"/>
      <c r="W20" s="624"/>
      <c r="X20" s="624"/>
      <c r="Y20" s="625"/>
      <c r="Z20" s="626">
        <v>0</v>
      </c>
      <c r="AA20" s="626"/>
      <c r="AB20" s="626"/>
      <c r="AC20" s="626"/>
      <c r="AD20" s="627">
        <v>741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835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22848808</v>
      </c>
      <c r="CS20" s="624"/>
      <c r="CT20" s="624"/>
      <c r="CU20" s="624"/>
      <c r="CV20" s="624"/>
      <c r="CW20" s="624"/>
      <c r="CX20" s="624"/>
      <c r="CY20" s="625"/>
      <c r="CZ20" s="626">
        <v>100</v>
      </c>
      <c r="DA20" s="626"/>
      <c r="DB20" s="626"/>
      <c r="DC20" s="626"/>
      <c r="DD20" s="632">
        <v>2334118</v>
      </c>
      <c r="DE20" s="624"/>
      <c r="DF20" s="624"/>
      <c r="DG20" s="624"/>
      <c r="DH20" s="624"/>
      <c r="DI20" s="624"/>
      <c r="DJ20" s="624"/>
      <c r="DK20" s="624"/>
      <c r="DL20" s="624"/>
      <c r="DM20" s="624"/>
      <c r="DN20" s="624"/>
      <c r="DO20" s="624"/>
      <c r="DP20" s="625"/>
      <c r="DQ20" s="632">
        <v>14970626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8868471</v>
      </c>
      <c r="S21" s="624"/>
      <c r="T21" s="624"/>
      <c r="U21" s="624"/>
      <c r="V21" s="624"/>
      <c r="W21" s="624"/>
      <c r="X21" s="624"/>
      <c r="Y21" s="625"/>
      <c r="Z21" s="626">
        <v>37</v>
      </c>
      <c r="AA21" s="626"/>
      <c r="AB21" s="626"/>
      <c r="AC21" s="626"/>
      <c r="AD21" s="627">
        <v>8029808</v>
      </c>
      <c r="AE21" s="627"/>
      <c r="AF21" s="627"/>
      <c r="AG21" s="627"/>
      <c r="AH21" s="627"/>
      <c r="AI21" s="627"/>
      <c r="AJ21" s="627"/>
      <c r="AK21" s="627"/>
      <c r="AL21" s="628">
        <v>65.3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835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8029808</v>
      </c>
      <c r="S22" s="624"/>
      <c r="T22" s="624"/>
      <c r="U22" s="624"/>
      <c r="V22" s="624"/>
      <c r="W22" s="624"/>
      <c r="X22" s="624"/>
      <c r="Y22" s="625"/>
      <c r="Z22" s="626">
        <v>33.5</v>
      </c>
      <c r="AA22" s="626"/>
      <c r="AB22" s="626"/>
      <c r="AC22" s="626"/>
      <c r="AD22" s="627">
        <v>8029808</v>
      </c>
      <c r="AE22" s="627"/>
      <c r="AF22" s="627"/>
      <c r="AG22" s="627"/>
      <c r="AH22" s="627"/>
      <c r="AI22" s="627"/>
      <c r="AJ22" s="627"/>
      <c r="AK22" s="627"/>
      <c r="AL22" s="628">
        <v>65.3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838663</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9424050</v>
      </c>
      <c r="CS24" s="613"/>
      <c r="CT24" s="613"/>
      <c r="CU24" s="613"/>
      <c r="CV24" s="613"/>
      <c r="CW24" s="613"/>
      <c r="CX24" s="613"/>
      <c r="CY24" s="614"/>
      <c r="CZ24" s="617">
        <v>41.2</v>
      </c>
      <c r="DA24" s="618"/>
      <c r="DB24" s="618"/>
      <c r="DC24" s="634"/>
      <c r="DD24" s="658">
        <v>6455042</v>
      </c>
      <c r="DE24" s="613"/>
      <c r="DF24" s="613"/>
      <c r="DG24" s="613"/>
      <c r="DH24" s="613"/>
      <c r="DI24" s="613"/>
      <c r="DJ24" s="613"/>
      <c r="DK24" s="614"/>
      <c r="DL24" s="658">
        <v>5931283</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13000945</v>
      </c>
      <c r="S25" s="624"/>
      <c r="T25" s="624"/>
      <c r="U25" s="624"/>
      <c r="V25" s="624"/>
      <c r="W25" s="624"/>
      <c r="X25" s="624"/>
      <c r="Y25" s="625"/>
      <c r="Z25" s="626">
        <v>54.2</v>
      </c>
      <c r="AA25" s="626"/>
      <c r="AB25" s="626"/>
      <c r="AC25" s="626"/>
      <c r="AD25" s="627">
        <v>12162282</v>
      </c>
      <c r="AE25" s="627"/>
      <c r="AF25" s="627"/>
      <c r="AG25" s="627"/>
      <c r="AH25" s="627"/>
      <c r="AI25" s="627"/>
      <c r="AJ25" s="627"/>
      <c r="AK25" s="627"/>
      <c r="AL25" s="628">
        <v>98.9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3205748</v>
      </c>
      <c r="CS25" s="655"/>
      <c r="CT25" s="655"/>
      <c r="CU25" s="655"/>
      <c r="CV25" s="655"/>
      <c r="CW25" s="655"/>
      <c r="CX25" s="655"/>
      <c r="CY25" s="656"/>
      <c r="CZ25" s="628">
        <v>14</v>
      </c>
      <c r="DA25" s="653"/>
      <c r="DB25" s="653"/>
      <c r="DC25" s="657"/>
      <c r="DD25" s="632">
        <v>2961692</v>
      </c>
      <c r="DE25" s="655"/>
      <c r="DF25" s="655"/>
      <c r="DG25" s="655"/>
      <c r="DH25" s="655"/>
      <c r="DI25" s="655"/>
      <c r="DJ25" s="655"/>
      <c r="DK25" s="656"/>
      <c r="DL25" s="632">
        <v>2833143</v>
      </c>
      <c r="DM25" s="655"/>
      <c r="DN25" s="655"/>
      <c r="DO25" s="655"/>
      <c r="DP25" s="655"/>
      <c r="DQ25" s="655"/>
      <c r="DR25" s="655"/>
      <c r="DS25" s="655"/>
      <c r="DT25" s="655"/>
      <c r="DU25" s="655"/>
      <c r="DV25" s="656"/>
      <c r="DW25" s="628">
        <v>22.9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1601</v>
      </c>
      <c r="S26" s="624"/>
      <c r="T26" s="624"/>
      <c r="U26" s="624"/>
      <c r="V26" s="624"/>
      <c r="W26" s="624"/>
      <c r="X26" s="624"/>
      <c r="Y26" s="625"/>
      <c r="Z26" s="626">
        <v>0</v>
      </c>
      <c r="AA26" s="626"/>
      <c r="AB26" s="626"/>
      <c r="AC26" s="626"/>
      <c r="AD26" s="627">
        <v>1601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1852461</v>
      </c>
      <c r="CS26" s="624"/>
      <c r="CT26" s="624"/>
      <c r="CU26" s="624"/>
      <c r="CV26" s="624"/>
      <c r="CW26" s="624"/>
      <c r="CX26" s="624"/>
      <c r="CY26" s="625"/>
      <c r="CZ26" s="628">
        <v>8.1</v>
      </c>
      <c r="DA26" s="653"/>
      <c r="DB26" s="653"/>
      <c r="DC26" s="657"/>
      <c r="DD26" s="632">
        <v>1734680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60160</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3124218</v>
      </c>
      <c r="BH27" s="624"/>
      <c r="BI27" s="624"/>
      <c r="BJ27" s="624"/>
      <c r="BK27" s="624"/>
      <c r="BL27" s="624"/>
      <c r="BM27" s="624"/>
      <c r="BN27" s="625"/>
      <c r="BO27" s="626">
        <v>100</v>
      </c>
      <c r="BP27" s="626"/>
      <c r="BQ27" s="626"/>
      <c r="BR27" s="626"/>
      <c r="BS27" s="627">
        <v>19863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3956097</v>
      </c>
      <c r="CS27" s="655"/>
      <c r="CT27" s="655"/>
      <c r="CU27" s="655"/>
      <c r="CV27" s="655"/>
      <c r="CW27" s="655"/>
      <c r="CX27" s="655"/>
      <c r="CY27" s="656"/>
      <c r="CZ27" s="628">
        <v>17.3</v>
      </c>
      <c r="DA27" s="653"/>
      <c r="DB27" s="653"/>
      <c r="DC27" s="657"/>
      <c r="DD27" s="632">
        <v>1315827</v>
      </c>
      <c r="DE27" s="655"/>
      <c r="DF27" s="655"/>
      <c r="DG27" s="655"/>
      <c r="DH27" s="655"/>
      <c r="DI27" s="655"/>
      <c r="DJ27" s="655"/>
      <c r="DK27" s="656"/>
      <c r="DL27" s="632">
        <v>920617</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308612</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2262205</v>
      </c>
      <c r="CS28" s="624"/>
      <c r="CT28" s="624"/>
      <c r="CU28" s="624"/>
      <c r="CV28" s="624"/>
      <c r="CW28" s="624"/>
      <c r="CX28" s="624"/>
      <c r="CY28" s="625"/>
      <c r="CZ28" s="628">
        <v>9.9</v>
      </c>
      <c r="DA28" s="653"/>
      <c r="DB28" s="653"/>
      <c r="DC28" s="657"/>
      <c r="DD28" s="632">
        <v>2177523</v>
      </c>
      <c r="DE28" s="624"/>
      <c r="DF28" s="624"/>
      <c r="DG28" s="624"/>
      <c r="DH28" s="624"/>
      <c r="DI28" s="624"/>
      <c r="DJ28" s="624"/>
      <c r="DK28" s="625"/>
      <c r="DL28" s="632">
        <v>2177523</v>
      </c>
      <c r="DM28" s="624"/>
      <c r="DN28" s="624"/>
      <c r="DO28" s="624"/>
      <c r="DP28" s="624"/>
      <c r="DQ28" s="624"/>
      <c r="DR28" s="624"/>
      <c r="DS28" s="624"/>
      <c r="DT28" s="624"/>
      <c r="DU28" s="624"/>
      <c r="DV28" s="625"/>
      <c r="DW28" s="628">
        <v>17.600000000000001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55474</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2262205</v>
      </c>
      <c r="CS29" s="655"/>
      <c r="CT29" s="655"/>
      <c r="CU29" s="655"/>
      <c r="CV29" s="655"/>
      <c r="CW29" s="655"/>
      <c r="CX29" s="655"/>
      <c r="CY29" s="656"/>
      <c r="CZ29" s="628">
        <v>9.9</v>
      </c>
      <c r="DA29" s="653"/>
      <c r="DB29" s="653"/>
      <c r="DC29" s="657"/>
      <c r="DD29" s="632">
        <v>2177523</v>
      </c>
      <c r="DE29" s="655"/>
      <c r="DF29" s="655"/>
      <c r="DG29" s="655"/>
      <c r="DH29" s="655"/>
      <c r="DI29" s="655"/>
      <c r="DJ29" s="655"/>
      <c r="DK29" s="656"/>
      <c r="DL29" s="632">
        <v>2177523</v>
      </c>
      <c r="DM29" s="655"/>
      <c r="DN29" s="655"/>
      <c r="DO29" s="655"/>
      <c r="DP29" s="655"/>
      <c r="DQ29" s="655"/>
      <c r="DR29" s="655"/>
      <c r="DS29" s="655"/>
      <c r="DT29" s="655"/>
      <c r="DU29" s="655"/>
      <c r="DV29" s="656"/>
      <c r="DW29" s="628">
        <v>17.600000000000001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3216916</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2212659</v>
      </c>
      <c r="CS30" s="624"/>
      <c r="CT30" s="624"/>
      <c r="CU30" s="624"/>
      <c r="CV30" s="624"/>
      <c r="CW30" s="624"/>
      <c r="CX30" s="624"/>
      <c r="CY30" s="625"/>
      <c r="CZ30" s="628">
        <v>9.6999999999999993</v>
      </c>
      <c r="DA30" s="653"/>
      <c r="DB30" s="653"/>
      <c r="DC30" s="657"/>
      <c r="DD30" s="632">
        <v>2135593</v>
      </c>
      <c r="DE30" s="624"/>
      <c r="DF30" s="624"/>
      <c r="DG30" s="624"/>
      <c r="DH30" s="624"/>
      <c r="DI30" s="624"/>
      <c r="DJ30" s="624"/>
      <c r="DK30" s="625"/>
      <c r="DL30" s="632">
        <v>2135593</v>
      </c>
      <c r="DM30" s="624"/>
      <c r="DN30" s="624"/>
      <c r="DO30" s="624"/>
      <c r="DP30" s="624"/>
      <c r="DQ30" s="624"/>
      <c r="DR30" s="624"/>
      <c r="DS30" s="624"/>
      <c r="DT30" s="624"/>
      <c r="DU30" s="624"/>
      <c r="DV30" s="625"/>
      <c r="DW30" s="628">
        <v>17.3</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134660</v>
      </c>
      <c r="S31" s="624"/>
      <c r="T31" s="624"/>
      <c r="U31" s="624"/>
      <c r="V31" s="624"/>
      <c r="W31" s="624"/>
      <c r="X31" s="624"/>
      <c r="Y31" s="625"/>
      <c r="Z31" s="626">
        <v>0.6</v>
      </c>
      <c r="AA31" s="626"/>
      <c r="AB31" s="626"/>
      <c r="AC31" s="626"/>
      <c r="AD31" s="627">
        <v>134660</v>
      </c>
      <c r="AE31" s="627"/>
      <c r="AF31" s="627"/>
      <c r="AG31" s="627"/>
      <c r="AH31" s="627"/>
      <c r="AI31" s="627"/>
      <c r="AJ31" s="627"/>
      <c r="AK31" s="627"/>
      <c r="AL31" s="628">
        <v>1.1000000000000001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98.4</v>
      </c>
      <c r="BN31" s="667"/>
      <c r="BO31" s="667"/>
      <c r="BP31" s="667"/>
      <c r="BQ31" s="668"/>
      <c r="BR31" s="679">
        <v>99.5</v>
      </c>
      <c r="BS31" s="667"/>
      <c r="BT31" s="667"/>
      <c r="BU31" s="667"/>
      <c r="BV31" s="667"/>
      <c r="BW31" s="667"/>
      <c r="BX31" s="618">
        <v>98.2</v>
      </c>
      <c r="BY31" s="667"/>
      <c r="BZ31" s="667"/>
      <c r="CA31" s="667"/>
      <c r="CB31" s="668"/>
      <c r="CD31" s="661"/>
      <c r="CE31" s="662"/>
      <c r="CF31" s="620" t="s">
        <v>300</v>
      </c>
      <c r="CG31" s="621"/>
      <c r="CH31" s="621"/>
      <c r="CI31" s="621"/>
      <c r="CJ31" s="621"/>
      <c r="CK31" s="621"/>
      <c r="CL31" s="621"/>
      <c r="CM31" s="621"/>
      <c r="CN31" s="621"/>
      <c r="CO31" s="621"/>
      <c r="CP31" s="621"/>
      <c r="CQ31" s="622"/>
      <c r="CR31" s="623">
        <v>49546</v>
      </c>
      <c r="CS31" s="655"/>
      <c r="CT31" s="655"/>
      <c r="CU31" s="655"/>
      <c r="CV31" s="655"/>
      <c r="CW31" s="655"/>
      <c r="CX31" s="655"/>
      <c r="CY31" s="656"/>
      <c r="CZ31" s="628">
        <v>0.2</v>
      </c>
      <c r="DA31" s="653"/>
      <c r="DB31" s="653"/>
      <c r="DC31" s="657"/>
      <c r="DD31" s="632">
        <v>41930</v>
      </c>
      <c r="DE31" s="655"/>
      <c r="DF31" s="655"/>
      <c r="DG31" s="655"/>
      <c r="DH31" s="655"/>
      <c r="DI31" s="655"/>
      <c r="DJ31" s="655"/>
      <c r="DK31" s="656"/>
      <c r="DL31" s="632">
        <v>41930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1675136</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97.8</v>
      </c>
      <c r="BN32" s="655"/>
      <c r="BO32" s="655"/>
      <c r="BP32" s="655"/>
      <c r="BQ32" s="678"/>
      <c r="BR32" s="680">
        <v>99.3</v>
      </c>
      <c r="BS32" s="655"/>
      <c r="BT32" s="655"/>
      <c r="BU32" s="655"/>
      <c r="BV32" s="655"/>
      <c r="BW32" s="655"/>
      <c r="BX32" s="629">
        <v>97.6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153472</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98.5</v>
      </c>
      <c r="BN33" s="682"/>
      <c r="BO33" s="682"/>
      <c r="BP33" s="682"/>
      <c r="BQ33" s="684"/>
      <c r="BR33" s="681">
        <v>99.6</v>
      </c>
      <c r="BS33" s="682"/>
      <c r="BT33" s="682"/>
      <c r="BU33" s="682"/>
      <c r="BV33" s="682"/>
      <c r="BW33" s="682"/>
      <c r="BX33" s="683">
        <v>98.5</v>
      </c>
      <c r="BY33" s="682"/>
      <c r="BZ33" s="682"/>
      <c r="CA33" s="682"/>
      <c r="CB33" s="684"/>
      <c r="CD33" s="620" t="s">
        <v>307</v>
      </c>
      <c r="CE33" s="621"/>
      <c r="CF33" s="621"/>
      <c r="CG33" s="621"/>
      <c r="CH33" s="621"/>
      <c r="CI33" s="621"/>
      <c r="CJ33" s="621"/>
      <c r="CK33" s="621"/>
      <c r="CL33" s="621"/>
      <c r="CM33" s="621"/>
      <c r="CN33" s="621"/>
      <c r="CO33" s="621"/>
      <c r="CP33" s="621"/>
      <c r="CQ33" s="622"/>
      <c r="CR33" s="623">
        <v>10731397</v>
      </c>
      <c r="CS33" s="655"/>
      <c r="CT33" s="655"/>
      <c r="CU33" s="655"/>
      <c r="CV33" s="655"/>
      <c r="CW33" s="655"/>
      <c r="CX33" s="655"/>
      <c r="CY33" s="656"/>
      <c r="CZ33" s="628">
        <v>47</v>
      </c>
      <c r="DA33" s="653"/>
      <c r="DB33" s="653"/>
      <c r="DC33" s="657"/>
      <c r="DD33" s="632">
        <v>8039204</v>
      </c>
      <c r="DE33" s="655"/>
      <c r="DF33" s="655"/>
      <c r="DG33" s="655"/>
      <c r="DH33" s="655"/>
      <c r="DI33" s="655"/>
      <c r="DJ33" s="655"/>
      <c r="DK33" s="656"/>
      <c r="DL33" s="632">
        <v>4920833</v>
      </c>
      <c r="DM33" s="655"/>
      <c r="DN33" s="655"/>
      <c r="DO33" s="655"/>
      <c r="DP33" s="655"/>
      <c r="DQ33" s="655"/>
      <c r="DR33" s="655"/>
      <c r="DS33" s="655"/>
      <c r="DT33" s="655"/>
      <c r="DU33" s="655"/>
      <c r="DV33" s="656"/>
      <c r="DW33" s="628">
        <v>39.799999999999997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952991</v>
      </c>
      <c r="S34" s="624"/>
      <c r="T34" s="624"/>
      <c r="U34" s="624"/>
      <c r="V34" s="624"/>
      <c r="W34" s="624"/>
      <c r="X34" s="624"/>
      <c r="Y34" s="625"/>
      <c r="Z34" s="626">
        <v>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3390804</v>
      </c>
      <c r="CS34" s="624"/>
      <c r="CT34" s="624"/>
      <c r="CU34" s="624"/>
      <c r="CV34" s="624"/>
      <c r="CW34" s="624"/>
      <c r="CX34" s="624"/>
      <c r="CY34" s="625"/>
      <c r="CZ34" s="628">
        <v>14.8</v>
      </c>
      <c r="DA34" s="653"/>
      <c r="DB34" s="653"/>
      <c r="DC34" s="657"/>
      <c r="DD34" s="632">
        <v>2435435</v>
      </c>
      <c r="DE34" s="624"/>
      <c r="DF34" s="624"/>
      <c r="DG34" s="624"/>
      <c r="DH34" s="624"/>
      <c r="DI34" s="624"/>
      <c r="DJ34" s="624"/>
      <c r="DK34" s="625"/>
      <c r="DL34" s="632">
        <v>1996965</v>
      </c>
      <c r="DM34" s="624"/>
      <c r="DN34" s="624"/>
      <c r="DO34" s="624"/>
      <c r="DP34" s="624"/>
      <c r="DQ34" s="624"/>
      <c r="DR34" s="624"/>
      <c r="DS34" s="624"/>
      <c r="DT34" s="624"/>
      <c r="DU34" s="624"/>
      <c r="DV34" s="625"/>
      <c r="DW34" s="628">
        <v>16.2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1174344</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190370</v>
      </c>
      <c r="CS35" s="655"/>
      <c r="CT35" s="655"/>
      <c r="CU35" s="655"/>
      <c r="CV35" s="655"/>
      <c r="CW35" s="655"/>
      <c r="CX35" s="655"/>
      <c r="CY35" s="656"/>
      <c r="CZ35" s="628">
        <v>0.8</v>
      </c>
      <c r="DA35" s="653"/>
      <c r="DB35" s="653"/>
      <c r="DC35" s="657"/>
      <c r="DD35" s="632">
        <v>107552</v>
      </c>
      <c r="DE35" s="655"/>
      <c r="DF35" s="655"/>
      <c r="DG35" s="655"/>
      <c r="DH35" s="655"/>
      <c r="DI35" s="655"/>
      <c r="DJ35" s="655"/>
      <c r="DK35" s="656"/>
      <c r="DL35" s="632">
        <v>102385</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1361705</v>
      </c>
      <c r="S36" s="624"/>
      <c r="T36" s="624"/>
      <c r="U36" s="624"/>
      <c r="V36" s="624"/>
      <c r="W36" s="624"/>
      <c r="X36" s="624"/>
      <c r="Y36" s="625"/>
      <c r="Z36" s="626">
        <v>5.7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3591283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50291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3284465</v>
      </c>
      <c r="CS36" s="624"/>
      <c r="CT36" s="624"/>
      <c r="CU36" s="624"/>
      <c r="CV36" s="624"/>
      <c r="CW36" s="624"/>
      <c r="CX36" s="624"/>
      <c r="CY36" s="625"/>
      <c r="CZ36" s="628">
        <v>14.4</v>
      </c>
      <c r="DA36" s="653"/>
      <c r="DB36" s="653"/>
      <c r="DC36" s="657"/>
      <c r="DD36" s="632">
        <v>2444460</v>
      </c>
      <c r="DE36" s="624"/>
      <c r="DF36" s="624"/>
      <c r="DG36" s="624"/>
      <c r="DH36" s="624"/>
      <c r="DI36" s="624"/>
      <c r="DJ36" s="624"/>
      <c r="DK36" s="625"/>
      <c r="DL36" s="632">
        <v>1503209</v>
      </c>
      <c r="DM36" s="624"/>
      <c r="DN36" s="624"/>
      <c r="DO36" s="624"/>
      <c r="DP36" s="624"/>
      <c r="DQ36" s="624"/>
      <c r="DR36" s="624"/>
      <c r="DS36" s="624"/>
      <c r="DT36" s="624"/>
      <c r="DU36" s="624"/>
      <c r="DV36" s="625"/>
      <c r="DW36" s="628">
        <v>12.2</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172422</v>
      </c>
      <c r="S37" s="624"/>
      <c r="T37" s="624"/>
      <c r="U37" s="624"/>
      <c r="V37" s="624"/>
      <c r="W37" s="624"/>
      <c r="X37" s="624"/>
      <c r="Y37" s="625"/>
      <c r="Z37" s="626">
        <v>0.7</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771488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-982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43090</v>
      </c>
      <c r="CS37" s="655"/>
      <c r="CT37" s="655"/>
      <c r="CU37" s="655"/>
      <c r="CV37" s="655"/>
      <c r="CW37" s="655"/>
      <c r="CX37" s="655"/>
      <c r="CY37" s="656"/>
      <c r="CZ37" s="628">
        <v>0.2</v>
      </c>
      <c r="DA37" s="653"/>
      <c r="DB37" s="653"/>
      <c r="DC37" s="657"/>
      <c r="DD37" s="632">
        <v>43090</v>
      </c>
      <c r="DE37" s="655"/>
      <c r="DF37" s="655"/>
      <c r="DG37" s="655"/>
      <c r="DH37" s="655"/>
      <c r="DI37" s="655"/>
      <c r="DJ37" s="655"/>
      <c r="DK37" s="656"/>
      <c r="DL37" s="632">
        <v>43090</v>
      </c>
      <c r="DM37" s="655"/>
      <c r="DN37" s="655"/>
      <c r="DO37" s="655"/>
      <c r="DP37" s="655"/>
      <c r="DQ37" s="655"/>
      <c r="DR37" s="655"/>
      <c r="DS37" s="655"/>
      <c r="DT37" s="655"/>
      <c r="DU37" s="655"/>
      <c r="DV37" s="656"/>
      <c r="DW37" s="628">
        <v>0.3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1722500</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602646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3992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2317644</v>
      </c>
      <c r="CS38" s="624"/>
      <c r="CT38" s="624"/>
      <c r="CU38" s="624"/>
      <c r="CV38" s="624"/>
      <c r="CW38" s="624"/>
      <c r="CX38" s="624"/>
      <c r="CY38" s="625"/>
      <c r="CZ38" s="628">
        <v>10.1</v>
      </c>
      <c r="DA38" s="653"/>
      <c r="DB38" s="653"/>
      <c r="DC38" s="657"/>
      <c r="DD38" s="632">
        <v>2035402</v>
      </c>
      <c r="DE38" s="624"/>
      <c r="DF38" s="624"/>
      <c r="DG38" s="624"/>
      <c r="DH38" s="624"/>
      <c r="DI38" s="624"/>
      <c r="DJ38" s="624"/>
      <c r="DK38" s="625"/>
      <c r="DL38" s="632">
        <v>1318274</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434465</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6150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1196151</v>
      </c>
      <c r="CS39" s="655"/>
      <c r="CT39" s="655"/>
      <c r="CU39" s="655"/>
      <c r="CV39" s="655"/>
      <c r="CW39" s="655"/>
      <c r="CX39" s="655"/>
      <c r="CY39" s="656"/>
      <c r="CZ39" s="628">
        <v>5.2</v>
      </c>
      <c r="DA39" s="653"/>
      <c r="DB39" s="653"/>
      <c r="DC39" s="657"/>
      <c r="DD39" s="632">
        <v>755947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56700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67566</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351963</v>
      </c>
      <c r="CS40" s="624"/>
      <c r="CT40" s="624"/>
      <c r="CU40" s="624"/>
      <c r="CV40" s="624"/>
      <c r="CW40" s="624"/>
      <c r="CX40" s="624"/>
      <c r="CY40" s="625"/>
      <c r="CZ40" s="628">
        <v>1.5</v>
      </c>
      <c r="DA40" s="653"/>
      <c r="DB40" s="653"/>
      <c r="DC40" s="657"/>
      <c r="DD40" s="632">
        <v>260408</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23990938</v>
      </c>
      <c r="S41" s="696"/>
      <c r="T41" s="696"/>
      <c r="U41" s="696"/>
      <c r="V41" s="696"/>
      <c r="W41" s="696"/>
      <c r="X41" s="696"/>
      <c r="Y41" s="700"/>
      <c r="Z41" s="701">
        <v>100</v>
      </c>
      <c r="AA41" s="701"/>
      <c r="AB41" s="701"/>
      <c r="AC41" s="701"/>
      <c r="AD41" s="702">
        <v>12298543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366054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331</v>
      </c>
      <c r="AR42" s="693"/>
      <c r="AS42" s="693"/>
      <c r="AT42" s="693"/>
      <c r="AU42" s="693"/>
      <c r="AV42" s="693"/>
      <c r="AW42" s="693"/>
      <c r="AX42" s="693"/>
      <c r="AY42" s="694"/>
      <c r="AZ42" s="695">
        <v>1349064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456</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2693361</v>
      </c>
      <c r="CS42" s="655"/>
      <c r="CT42" s="655"/>
      <c r="CU42" s="655"/>
      <c r="CV42" s="655"/>
      <c r="CW42" s="655"/>
      <c r="CX42" s="655"/>
      <c r="CY42" s="656"/>
      <c r="CZ42" s="628">
        <v>11.8</v>
      </c>
      <c r="DA42" s="653"/>
      <c r="DB42" s="653"/>
      <c r="DC42" s="657"/>
      <c r="DD42" s="632">
        <v>476380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6500</v>
      </c>
      <c r="CS43" s="655"/>
      <c r="CT43" s="655"/>
      <c r="CU43" s="655"/>
      <c r="CV43" s="655"/>
      <c r="CW43" s="655"/>
      <c r="CX43" s="655"/>
      <c r="CY43" s="656"/>
      <c r="CZ43" s="628">
        <v>0</v>
      </c>
      <c r="DA43" s="653"/>
      <c r="DB43" s="653"/>
      <c r="DC43" s="657"/>
      <c r="DD43" s="632">
        <v>1600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344</v>
      </c>
      <c r="CG44" s="621"/>
      <c r="CH44" s="621"/>
      <c r="CI44" s="621"/>
      <c r="CJ44" s="621"/>
      <c r="CK44" s="621"/>
      <c r="CL44" s="621"/>
      <c r="CM44" s="621"/>
      <c r="CN44" s="621"/>
      <c r="CO44" s="621"/>
      <c r="CP44" s="621"/>
      <c r="CQ44" s="622"/>
      <c r="CR44" s="623">
        <v>2334118</v>
      </c>
      <c r="CS44" s="624"/>
      <c r="CT44" s="624"/>
      <c r="CU44" s="624"/>
      <c r="CV44" s="624"/>
      <c r="CW44" s="624"/>
      <c r="CX44" s="624"/>
      <c r="CY44" s="625"/>
      <c r="CZ44" s="628">
        <v>10.199999999999999</v>
      </c>
      <c r="DA44" s="629"/>
      <c r="DB44" s="629"/>
      <c r="DC44" s="635"/>
      <c r="DD44" s="632">
        <v>452657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533679</v>
      </c>
      <c r="CS45" s="655"/>
      <c r="CT45" s="655"/>
      <c r="CU45" s="655"/>
      <c r="CV45" s="655"/>
      <c r="CW45" s="655"/>
      <c r="CX45" s="655"/>
      <c r="CY45" s="656"/>
      <c r="CZ45" s="628">
        <v>2.2999999999999998</v>
      </c>
      <c r="DA45" s="653"/>
      <c r="DB45" s="653"/>
      <c r="DC45" s="657"/>
      <c r="DD45" s="632">
        <v>76560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1663806</v>
      </c>
      <c r="CS46" s="624"/>
      <c r="CT46" s="624"/>
      <c r="CU46" s="624"/>
      <c r="CV46" s="624"/>
      <c r="CW46" s="624"/>
      <c r="CX46" s="624"/>
      <c r="CY46" s="625"/>
      <c r="CZ46" s="628">
        <v>7.3</v>
      </c>
      <c r="DA46" s="629"/>
      <c r="DB46" s="629"/>
      <c r="DC46" s="635"/>
      <c r="DD46" s="632">
        <v>364225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v>359243</v>
      </c>
      <c r="CS47" s="655"/>
      <c r="CT47" s="655"/>
      <c r="CU47" s="655"/>
      <c r="CV47" s="655"/>
      <c r="CW47" s="655"/>
      <c r="CX47" s="655"/>
      <c r="CY47" s="656"/>
      <c r="CZ47" s="628">
        <v>1.6</v>
      </c>
      <c r="DA47" s="653"/>
      <c r="DB47" s="653"/>
      <c r="DC47" s="657"/>
      <c r="DD47" s="632">
        <v>23723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22848808</v>
      </c>
      <c r="CS49" s="682"/>
      <c r="CT49" s="682"/>
      <c r="CU49" s="682"/>
      <c r="CV49" s="682"/>
      <c r="CW49" s="682"/>
      <c r="CX49" s="682"/>
      <c r="CY49" s="711"/>
      <c r="CZ49" s="703">
        <v>100</v>
      </c>
      <c r="DA49" s="712"/>
      <c r="DB49" s="712"/>
      <c r="DC49" s="713"/>
      <c r="DD49" s="714">
        <v>14970626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RWMW/s61LnvUGU5kehUyUms2/s4OZlLHM3GvOezInxMbVCjS4t07PkfYhOPZdBpnCjtMk2VPlLs61GpQGuiQg==" saltValue="3ieJ4pJxI9SjPuaZ4Y9H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24007</v>
      </c>
      <c r="R7" s="753"/>
      <c r="S7" s="753"/>
      <c r="T7" s="753"/>
      <c r="U7" s="753"/>
      <c r="V7" s="753">
        <v>22865</v>
      </c>
      <c r="W7" s="753"/>
      <c r="X7" s="753"/>
      <c r="Y7" s="753"/>
      <c r="Z7" s="753"/>
      <c r="AA7" s="753">
        <f>Q7-V7</f>
        <v>1142</v>
      </c>
      <c r="AB7" s="753"/>
      <c r="AC7" s="753"/>
      <c r="AD7" s="753"/>
      <c r="AE7" s="754"/>
      <c r="AF7" s="755">
        <v>989</v>
      </c>
      <c r="AG7" s="756"/>
      <c r="AH7" s="756"/>
      <c r="AI7" s="756"/>
      <c r="AJ7" s="757"/>
      <c r="AK7" s="758">
        <v>1174</v>
      </c>
      <c r="AL7" s="759"/>
      <c r="AM7" s="759"/>
      <c r="AN7" s="759"/>
      <c r="AO7" s="759"/>
      <c r="AP7" s="759">
        <v>19229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554</v>
      </c>
      <c r="BS7" s="746" t="s">
        <v>549</v>
      </c>
      <c r="BT7" s="747"/>
      <c r="BU7" s="747"/>
      <c r="BV7" s="747"/>
      <c r="BW7" s="747"/>
      <c r="BX7" s="747"/>
      <c r="BY7" s="747"/>
      <c r="BZ7" s="747"/>
      <c r="CA7" s="747"/>
      <c r="CB7" s="747"/>
      <c r="CC7" s="747"/>
      <c r="CD7" s="747"/>
      <c r="CE7" s="747"/>
      <c r="CF7" s="747"/>
      <c r="CG7" s="762"/>
      <c r="CH7" s="743">
        <v>231</v>
      </c>
      <c r="CI7" s="744"/>
      <c r="CJ7" s="744"/>
      <c r="CK7" s="744"/>
      <c r="CL7" s="745"/>
      <c r="CM7" s="743">
        <v>31823</v>
      </c>
      <c r="CN7" s="744"/>
      <c r="CO7" s="744"/>
      <c r="CP7" s="744"/>
      <c r="CQ7" s="745"/>
      <c r="CR7" s="743">
        <v>0</v>
      </c>
      <c r="CS7" s="744"/>
      <c r="CT7" s="744"/>
      <c r="CU7" s="744"/>
      <c r="CV7" s="745"/>
      <c r="CW7" s="743" t="s">
        <v>562</v>
      </c>
      <c r="CX7" s="744"/>
      <c r="CY7" s="744"/>
      <c r="CZ7" s="744"/>
      <c r="DA7" s="745"/>
      <c r="DB7" s="743">
        <v>173</v>
      </c>
      <c r="DC7" s="744"/>
      <c r="DD7" s="744"/>
      <c r="DE7" s="744"/>
      <c r="DF7" s="745"/>
      <c r="DG7" s="743" t="s">
        <v>562</v>
      </c>
      <c r="DH7" s="744"/>
      <c r="DI7" s="744"/>
      <c r="DJ7" s="744"/>
      <c r="DK7" s="745"/>
      <c r="DL7" s="743">
        <v>105</v>
      </c>
      <c r="DM7" s="744"/>
      <c r="DN7" s="744"/>
      <c r="DO7" s="744"/>
      <c r="DP7" s="745"/>
      <c r="DQ7" s="743">
        <v>31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-17</v>
      </c>
      <c r="CI8" s="777"/>
      <c r="CJ8" s="777"/>
      <c r="CK8" s="777"/>
      <c r="CL8" s="778"/>
      <c r="CM8" s="776">
        <v>607</v>
      </c>
      <c r="CN8" s="777"/>
      <c r="CO8" s="777"/>
      <c r="CP8" s="777"/>
      <c r="CQ8" s="778"/>
      <c r="CR8" s="776">
        <v>76</v>
      </c>
      <c r="CS8" s="777"/>
      <c r="CT8" s="777"/>
      <c r="CU8" s="777"/>
      <c r="CV8" s="778"/>
      <c r="CW8" s="776" t="s">
        <v>562</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551</v>
      </c>
      <c r="BT9" s="774"/>
      <c r="BU9" s="774"/>
      <c r="BV9" s="774"/>
      <c r="BW9" s="774"/>
      <c r="BX9" s="774"/>
      <c r="BY9" s="774"/>
      <c r="BZ9" s="774"/>
      <c r="CA9" s="774"/>
      <c r="CB9" s="774"/>
      <c r="CC9" s="774"/>
      <c r="CD9" s="774"/>
      <c r="CE9" s="774"/>
      <c r="CF9" s="774"/>
      <c r="CG9" s="775"/>
      <c r="CH9" s="776">
        <v>1</v>
      </c>
      <c r="CI9" s="777"/>
      <c r="CJ9" s="777"/>
      <c r="CK9" s="777"/>
      <c r="CL9" s="778"/>
      <c r="CM9" s="776">
        <v>54</v>
      </c>
      <c r="CN9" s="777"/>
      <c r="CO9" s="777"/>
      <c r="CP9" s="777"/>
      <c r="CQ9" s="778"/>
      <c r="CR9" s="776">
        <v>8</v>
      </c>
      <c r="CS9" s="777"/>
      <c r="CT9" s="777"/>
      <c r="CU9" s="777"/>
      <c r="CV9" s="778"/>
      <c r="CW9" s="776" t="s">
        <v>562</v>
      </c>
      <c r="CX9" s="777"/>
      <c r="CY9" s="777"/>
      <c r="CZ9" s="777"/>
      <c r="DA9" s="778"/>
      <c r="DB9" s="776">
        <v>18</v>
      </c>
      <c r="DC9" s="777"/>
      <c r="DD9" s="777"/>
      <c r="DE9" s="777"/>
      <c r="DF9" s="778"/>
      <c r="DG9" s="776" t="s">
        <v>562</v>
      </c>
      <c r="DH9" s="777"/>
      <c r="DI9" s="777"/>
      <c r="DJ9" s="777"/>
      <c r="DK9" s="778"/>
      <c r="DL9" s="776" t="s">
        <v>562</v>
      </c>
      <c r="DM9" s="777"/>
      <c r="DN9" s="777"/>
      <c r="DO9" s="777"/>
      <c r="DP9" s="778"/>
      <c r="DQ9" s="776" t="s">
        <v>562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552</v>
      </c>
      <c r="BT10" s="774"/>
      <c r="BU10" s="774"/>
      <c r="BV10" s="774"/>
      <c r="BW10" s="774"/>
      <c r="BX10" s="774"/>
      <c r="BY10" s="774"/>
      <c r="BZ10" s="774"/>
      <c r="CA10" s="774"/>
      <c r="CB10" s="774"/>
      <c r="CC10" s="774"/>
      <c r="CD10" s="774"/>
      <c r="CE10" s="774"/>
      <c r="CF10" s="774"/>
      <c r="CG10" s="775"/>
      <c r="CH10" s="776">
        <v>1</v>
      </c>
      <c r="CI10" s="777"/>
      <c r="CJ10" s="777"/>
      <c r="CK10" s="777"/>
      <c r="CL10" s="778"/>
      <c r="CM10" s="776">
        <v>24</v>
      </c>
      <c r="CN10" s="777"/>
      <c r="CO10" s="777"/>
      <c r="CP10" s="777"/>
      <c r="CQ10" s="778"/>
      <c r="CR10" s="776">
        <v>0</v>
      </c>
      <c r="CS10" s="777"/>
      <c r="CT10" s="777"/>
      <c r="CU10" s="777"/>
      <c r="CV10" s="778"/>
      <c r="CW10" s="776" t="s">
        <v>562</v>
      </c>
      <c r="CX10" s="777"/>
      <c r="CY10" s="777"/>
      <c r="CZ10" s="777"/>
      <c r="DA10" s="778"/>
      <c r="DB10" s="776" t="s">
        <v>562</v>
      </c>
      <c r="DC10" s="777"/>
      <c r="DD10" s="777"/>
      <c r="DE10" s="777"/>
      <c r="DF10" s="778"/>
      <c r="DG10" s="776" t="s">
        <v>562</v>
      </c>
      <c r="DH10" s="777"/>
      <c r="DI10" s="777"/>
      <c r="DJ10" s="777"/>
      <c r="DK10" s="778"/>
      <c r="DL10" s="776" t="s">
        <v>562</v>
      </c>
      <c r="DM10" s="777"/>
      <c r="DN10" s="777"/>
      <c r="DO10" s="777"/>
      <c r="DP10" s="778"/>
      <c r="DQ10" s="776" t="s">
        <v>562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553</v>
      </c>
      <c r="BT11" s="774"/>
      <c r="BU11" s="774"/>
      <c r="BV11" s="774"/>
      <c r="BW11" s="774"/>
      <c r="BX11" s="774"/>
      <c r="BY11" s="774"/>
      <c r="BZ11" s="774"/>
      <c r="CA11" s="774"/>
      <c r="CB11" s="774"/>
      <c r="CC11" s="774"/>
      <c r="CD11" s="774"/>
      <c r="CE11" s="774"/>
      <c r="CF11" s="774"/>
      <c r="CG11" s="775"/>
      <c r="CH11" s="776">
        <v>-1</v>
      </c>
      <c r="CI11" s="777"/>
      <c r="CJ11" s="777"/>
      <c r="CK11" s="777"/>
      <c r="CL11" s="778"/>
      <c r="CM11" s="776">
        <v>28</v>
      </c>
      <c r="CN11" s="777"/>
      <c r="CO11" s="777"/>
      <c r="CP11" s="777"/>
      <c r="CQ11" s="778"/>
      <c r="CR11" s="776">
        <v>25</v>
      </c>
      <c r="CS11" s="777"/>
      <c r="CT11" s="777"/>
      <c r="CU11" s="777"/>
      <c r="CV11" s="778"/>
      <c r="CW11" s="776">
        <v>15</v>
      </c>
      <c r="CX11" s="777"/>
      <c r="CY11" s="777"/>
      <c r="CZ11" s="777"/>
      <c r="DA11" s="778"/>
      <c r="DB11" s="776" t="s">
        <v>562</v>
      </c>
      <c r="DC11" s="777"/>
      <c r="DD11" s="777"/>
      <c r="DE11" s="777"/>
      <c r="DF11" s="778"/>
      <c r="DG11" s="776" t="s">
        <v>562</v>
      </c>
      <c r="DH11" s="777"/>
      <c r="DI11" s="777"/>
      <c r="DJ11" s="777"/>
      <c r="DK11" s="778"/>
      <c r="DL11" s="776" t="s">
        <v>562</v>
      </c>
      <c r="DM11" s="777"/>
      <c r="DN11" s="777"/>
      <c r="DO11" s="777"/>
      <c r="DP11" s="778"/>
      <c r="DQ11" s="776" t="s">
        <v>562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24007</v>
      </c>
      <c r="R23" s="793"/>
      <c r="S23" s="793"/>
      <c r="T23" s="793"/>
      <c r="U23" s="793"/>
      <c r="V23" s="793">
        <v>22865</v>
      </c>
      <c r="W23" s="793"/>
      <c r="X23" s="793"/>
      <c r="Y23" s="793"/>
      <c r="Z23" s="793"/>
      <c r="AA23" s="793">
        <v>1142</v>
      </c>
      <c r="AB23" s="793"/>
      <c r="AC23" s="793"/>
      <c r="AD23" s="793"/>
      <c r="AE23" s="794"/>
      <c r="AF23" s="795">
        <v>989</v>
      </c>
      <c r="AG23" s="793"/>
      <c r="AH23" s="793"/>
      <c r="AI23" s="793"/>
      <c r="AJ23" s="796"/>
      <c r="AK23" s="797"/>
      <c r="AL23" s="798"/>
      <c r="AM23" s="798"/>
      <c r="AN23" s="798"/>
      <c r="AO23" s="798"/>
      <c r="AP23" s="793">
        <v>19229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4066</v>
      </c>
      <c r="R28" s="823"/>
      <c r="S28" s="823"/>
      <c r="T28" s="823"/>
      <c r="U28" s="823"/>
      <c r="V28" s="823">
        <v>3983</v>
      </c>
      <c r="W28" s="823"/>
      <c r="X28" s="823"/>
      <c r="Y28" s="823"/>
      <c r="Z28" s="823"/>
      <c r="AA28" s="823">
        <f>Q28-V28</f>
        <v>83</v>
      </c>
      <c r="AB28" s="823"/>
      <c r="AC28" s="823"/>
      <c r="AD28" s="823"/>
      <c r="AE28" s="824"/>
      <c r="AF28" s="825">
        <v>83</v>
      </c>
      <c r="AG28" s="823"/>
      <c r="AH28" s="823"/>
      <c r="AI28" s="823"/>
      <c r="AJ28" s="826"/>
      <c r="AK28" s="827">
        <v>366</v>
      </c>
      <c r="AL28" s="828"/>
      <c r="AM28" s="828"/>
      <c r="AN28" s="828"/>
      <c r="AO28" s="828"/>
      <c r="AP28" s="828">
        <v>31</v>
      </c>
      <c r="AQ28" s="828"/>
      <c r="AR28" s="828"/>
      <c r="AS28" s="828"/>
      <c r="AT28" s="828"/>
      <c r="AU28" s="828">
        <v>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3760</v>
      </c>
      <c r="R29" s="784"/>
      <c r="S29" s="784"/>
      <c r="T29" s="784"/>
      <c r="U29" s="784"/>
      <c r="V29" s="784">
        <v>3670</v>
      </c>
      <c r="W29" s="784"/>
      <c r="X29" s="784"/>
      <c r="Y29" s="784"/>
      <c r="Z29" s="784"/>
      <c r="AA29" s="784">
        <f>Q29-V29</f>
        <v>90</v>
      </c>
      <c r="AB29" s="784"/>
      <c r="AC29" s="784"/>
      <c r="AD29" s="784"/>
      <c r="AE29" s="785"/>
      <c r="AF29" s="786">
        <v>90</v>
      </c>
      <c r="AG29" s="787"/>
      <c r="AH29" s="787"/>
      <c r="AI29" s="787"/>
      <c r="AJ29" s="788"/>
      <c r="AK29" s="834">
        <v>677</v>
      </c>
      <c r="AL29" s="830"/>
      <c r="AM29" s="830"/>
      <c r="AN29" s="830"/>
      <c r="AO29" s="830"/>
      <c r="AP29" s="830" t="s">
        <v>548</v>
      </c>
      <c r="AQ29" s="830"/>
      <c r="AR29" s="830"/>
      <c r="AS29" s="830"/>
      <c r="AT29" s="830"/>
      <c r="AU29" s="830" t="s">
        <v>548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407</v>
      </c>
      <c r="R30" s="784"/>
      <c r="S30" s="784"/>
      <c r="T30" s="784"/>
      <c r="U30" s="784"/>
      <c r="V30" s="784">
        <v>405</v>
      </c>
      <c r="W30" s="784"/>
      <c r="X30" s="784"/>
      <c r="Y30" s="784"/>
      <c r="Z30" s="784"/>
      <c r="AA30" s="784">
        <f>Q30-V30</f>
        <v>2</v>
      </c>
      <c r="AB30" s="784"/>
      <c r="AC30" s="784"/>
      <c r="AD30" s="784"/>
      <c r="AE30" s="785"/>
      <c r="AF30" s="786">
        <v>2</v>
      </c>
      <c r="AG30" s="787"/>
      <c r="AH30" s="787"/>
      <c r="AI30" s="787"/>
      <c r="AJ30" s="788"/>
      <c r="AK30" s="834">
        <v>131</v>
      </c>
      <c r="AL30" s="830"/>
      <c r="AM30" s="830"/>
      <c r="AN30" s="830"/>
      <c r="AO30" s="830"/>
      <c r="AP30" s="830" t="s">
        <v>548</v>
      </c>
      <c r="AQ30" s="830"/>
      <c r="AR30" s="830"/>
      <c r="AS30" s="830"/>
      <c r="AT30" s="830"/>
      <c r="AU30" s="830" t="s">
        <v>548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1433</v>
      </c>
      <c r="R31" s="784"/>
      <c r="S31" s="784"/>
      <c r="T31" s="784"/>
      <c r="U31" s="784"/>
      <c r="V31" s="784">
        <v>129</v>
      </c>
      <c r="W31" s="784"/>
      <c r="X31" s="784"/>
      <c r="Y31" s="784"/>
      <c r="Z31" s="784"/>
      <c r="AA31" s="784">
        <f>Q31-V31</f>
        <v>1304</v>
      </c>
      <c r="AB31" s="784"/>
      <c r="AC31" s="784"/>
      <c r="AD31" s="784"/>
      <c r="AE31" s="785"/>
      <c r="AF31" s="786">
        <v>1304</v>
      </c>
      <c r="AG31" s="787"/>
      <c r="AH31" s="787"/>
      <c r="AI31" s="787"/>
      <c r="AJ31" s="788"/>
      <c r="AK31" s="834">
        <v>287</v>
      </c>
      <c r="AL31" s="830"/>
      <c r="AM31" s="830"/>
      <c r="AN31" s="830"/>
      <c r="AO31" s="830"/>
      <c r="AP31" s="830">
        <v>5039</v>
      </c>
      <c r="AQ31" s="830"/>
      <c r="AR31" s="830"/>
      <c r="AS31" s="830"/>
      <c r="AT31" s="830"/>
      <c r="AU31" s="830">
        <v>2172</v>
      </c>
      <c r="AV31" s="830"/>
      <c r="AW31" s="830"/>
      <c r="AX31" s="830"/>
      <c r="AY31" s="830"/>
      <c r="AZ31" s="831"/>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298</v>
      </c>
      <c r="R32" s="784"/>
      <c r="S32" s="784"/>
      <c r="T32" s="784"/>
      <c r="U32" s="784"/>
      <c r="V32" s="784">
        <v>12</v>
      </c>
      <c r="W32" s="784"/>
      <c r="X32" s="784"/>
      <c r="Y32" s="784"/>
      <c r="Z32" s="784"/>
      <c r="AA32" s="784">
        <f t="shared" ref="AA32:AA34" si="0">Q32-V32</f>
        <v>286</v>
      </c>
      <c r="AB32" s="784"/>
      <c r="AC32" s="784"/>
      <c r="AD32" s="784"/>
      <c r="AE32" s="785"/>
      <c r="AF32" s="786">
        <v>286</v>
      </c>
      <c r="AG32" s="787"/>
      <c r="AH32" s="787"/>
      <c r="AI32" s="787"/>
      <c r="AJ32" s="788"/>
      <c r="AK32" s="834">
        <v>0</v>
      </c>
      <c r="AL32" s="830"/>
      <c r="AM32" s="830"/>
      <c r="AN32" s="830"/>
      <c r="AO32" s="830"/>
      <c r="AP32" s="830">
        <v>151</v>
      </c>
      <c r="AQ32" s="830"/>
      <c r="AR32" s="830"/>
      <c r="AS32" s="830"/>
      <c r="AT32" s="830"/>
      <c r="AU32" s="830" t="s">
        <v>548</v>
      </c>
      <c r="AV32" s="830"/>
      <c r="AW32" s="830"/>
      <c r="AX32" s="830"/>
      <c r="AY32" s="830"/>
      <c r="AZ32" s="831"/>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393</v>
      </c>
      <c r="C33" s="781"/>
      <c r="D33" s="781"/>
      <c r="E33" s="781"/>
      <c r="F33" s="781"/>
      <c r="G33" s="781"/>
      <c r="H33" s="781"/>
      <c r="I33" s="781"/>
      <c r="J33" s="781"/>
      <c r="K33" s="781"/>
      <c r="L33" s="781"/>
      <c r="M33" s="781"/>
      <c r="N33" s="781"/>
      <c r="O33" s="781"/>
      <c r="P33" s="782"/>
      <c r="Q33" s="783">
        <v>765</v>
      </c>
      <c r="R33" s="784"/>
      <c r="S33" s="784"/>
      <c r="T33" s="784"/>
      <c r="U33" s="784"/>
      <c r="V33" s="784">
        <v>104</v>
      </c>
      <c r="W33" s="784"/>
      <c r="X33" s="784"/>
      <c r="Y33" s="784"/>
      <c r="Z33" s="784"/>
      <c r="AA33" s="784">
        <f t="shared" si="0"/>
        <v>661</v>
      </c>
      <c r="AB33" s="784"/>
      <c r="AC33" s="784"/>
      <c r="AD33" s="784"/>
      <c r="AE33" s="785"/>
      <c r="AF33" s="786">
        <v>661</v>
      </c>
      <c r="AG33" s="787"/>
      <c r="AH33" s="787"/>
      <c r="AI33" s="787"/>
      <c r="AJ33" s="788"/>
      <c r="AK33" s="834">
        <v>771</v>
      </c>
      <c r="AL33" s="830"/>
      <c r="AM33" s="830"/>
      <c r="AN33" s="830"/>
      <c r="AO33" s="830"/>
      <c r="AP33" s="830">
        <v>4317</v>
      </c>
      <c r="AQ33" s="830"/>
      <c r="AR33" s="830"/>
      <c r="AS33" s="830"/>
      <c r="AT33" s="830"/>
      <c r="AU33" s="830">
        <v>3963</v>
      </c>
      <c r="AV33" s="830"/>
      <c r="AW33" s="830"/>
      <c r="AX33" s="830"/>
      <c r="AY33" s="830"/>
      <c r="AZ33" s="831"/>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394</v>
      </c>
      <c r="C34" s="781"/>
      <c r="D34" s="781"/>
      <c r="E34" s="781"/>
      <c r="F34" s="781"/>
      <c r="G34" s="781"/>
      <c r="H34" s="781"/>
      <c r="I34" s="781"/>
      <c r="J34" s="781"/>
      <c r="K34" s="781"/>
      <c r="L34" s="781"/>
      <c r="M34" s="781"/>
      <c r="N34" s="781"/>
      <c r="O34" s="781"/>
      <c r="P34" s="782"/>
      <c r="Q34" s="783">
        <v>128</v>
      </c>
      <c r="R34" s="784"/>
      <c r="S34" s="784"/>
      <c r="T34" s="784"/>
      <c r="U34" s="784"/>
      <c r="V34" s="784">
        <v>112</v>
      </c>
      <c r="W34" s="784"/>
      <c r="X34" s="784"/>
      <c r="Y34" s="784"/>
      <c r="Z34" s="784"/>
      <c r="AA34" s="784">
        <f t="shared" si="0"/>
        <v>16</v>
      </c>
      <c r="AB34" s="784"/>
      <c r="AC34" s="784"/>
      <c r="AD34" s="784"/>
      <c r="AE34" s="785"/>
      <c r="AF34" s="786">
        <v>16</v>
      </c>
      <c r="AG34" s="787"/>
      <c r="AH34" s="787"/>
      <c r="AI34" s="787"/>
      <c r="AJ34" s="788"/>
      <c r="AK34" s="834">
        <v>61</v>
      </c>
      <c r="AL34" s="830"/>
      <c r="AM34" s="830"/>
      <c r="AN34" s="830"/>
      <c r="AO34" s="830"/>
      <c r="AP34" s="830" t="s">
        <v>548</v>
      </c>
      <c r="AQ34" s="830"/>
      <c r="AR34" s="830"/>
      <c r="AS34" s="830"/>
      <c r="AT34" s="830"/>
      <c r="AU34" s="830" t="s">
        <v>548</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2531</v>
      </c>
      <c r="R35" s="784"/>
      <c r="S35" s="784"/>
      <c r="T35" s="784"/>
      <c r="U35" s="784"/>
      <c r="V35" s="784">
        <v>2530</v>
      </c>
      <c r="W35" s="784"/>
      <c r="X35" s="784"/>
      <c r="Y35" s="784"/>
      <c r="Z35" s="784"/>
      <c r="AA35" s="784">
        <v>0</v>
      </c>
      <c r="AB35" s="784"/>
      <c r="AC35" s="784"/>
      <c r="AD35" s="784"/>
      <c r="AE35" s="785"/>
      <c r="AF35" s="786" t="s">
        <v>122</v>
      </c>
      <c r="AG35" s="787"/>
      <c r="AH35" s="787"/>
      <c r="AI35" s="787"/>
      <c r="AJ35" s="788"/>
      <c r="AK35" s="834">
        <v>603</v>
      </c>
      <c r="AL35" s="830"/>
      <c r="AM35" s="830"/>
      <c r="AN35" s="830"/>
      <c r="AO35" s="830"/>
      <c r="AP35" s="830">
        <v>167</v>
      </c>
      <c r="AQ35" s="830"/>
      <c r="AR35" s="830"/>
      <c r="AS35" s="830"/>
      <c r="AT35" s="830"/>
      <c r="AU35" s="830">
        <v>167</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2442</v>
      </c>
      <c r="AG63" s="844"/>
      <c r="AH63" s="844"/>
      <c r="AI63" s="844"/>
      <c r="AJ63" s="845"/>
      <c r="AK63" s="846"/>
      <c r="AL63" s="841"/>
      <c r="AM63" s="841"/>
      <c r="AN63" s="841"/>
      <c r="AO63" s="841"/>
      <c r="AP63" s="844">
        <f>AP28+AP31+AP32+AP33+AP35</f>
        <v>9705</v>
      </c>
      <c r="AQ63" s="844"/>
      <c r="AR63" s="844"/>
      <c r="AS63" s="844"/>
      <c r="AT63" s="844"/>
      <c r="AU63" s="844">
        <f>AU28+AU31+AU33+AU35</f>
        <v>6305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401</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5902</v>
      </c>
      <c r="R68" s="866"/>
      <c r="S68" s="866"/>
      <c r="T68" s="866"/>
      <c r="U68" s="866"/>
      <c r="V68" s="866">
        <v>4291</v>
      </c>
      <c r="W68" s="866"/>
      <c r="X68" s="866"/>
      <c r="Y68" s="866"/>
      <c r="Z68" s="866"/>
      <c r="AA68" s="866">
        <f>Q68-V68</f>
        <v>1611</v>
      </c>
      <c r="AB68" s="866"/>
      <c r="AC68" s="866"/>
      <c r="AD68" s="866"/>
      <c r="AE68" s="866"/>
      <c r="AF68" s="866">
        <f>AA68</f>
        <v>1611</v>
      </c>
      <c r="AG68" s="866"/>
      <c r="AH68" s="866"/>
      <c r="AI68" s="866"/>
      <c r="AJ68" s="866"/>
      <c r="AK68" s="866">
        <v>24</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42</v>
      </c>
      <c r="R69" s="830"/>
      <c r="S69" s="830"/>
      <c r="T69" s="830"/>
      <c r="U69" s="830"/>
      <c r="V69" s="830">
        <v>35</v>
      </c>
      <c r="W69" s="830"/>
      <c r="X69" s="830"/>
      <c r="Y69" s="830"/>
      <c r="Z69" s="830"/>
      <c r="AA69" s="830">
        <f>Q69-V69</f>
        <v>7</v>
      </c>
      <c r="AB69" s="830"/>
      <c r="AC69" s="830"/>
      <c r="AD69" s="830"/>
      <c r="AE69" s="830"/>
      <c r="AF69" s="830">
        <f>AA69</f>
        <v>7</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13</v>
      </c>
      <c r="R70" s="830"/>
      <c r="S70" s="830"/>
      <c r="T70" s="830"/>
      <c r="U70" s="830"/>
      <c r="V70" s="830">
        <v>9</v>
      </c>
      <c r="W70" s="830"/>
      <c r="X70" s="830"/>
      <c r="Y70" s="830"/>
      <c r="Z70" s="830"/>
      <c r="AA70" s="830">
        <v>3</v>
      </c>
      <c r="AB70" s="830"/>
      <c r="AC70" s="830"/>
      <c r="AD70" s="830"/>
      <c r="AE70" s="830"/>
      <c r="AF70" s="830">
        <f t="shared" ref="AF70:AF75" si="1">AA70</f>
        <v>3</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569</v>
      </c>
      <c r="C71" s="874"/>
      <c r="D71" s="874"/>
      <c r="E71" s="874"/>
      <c r="F71" s="874"/>
      <c r="G71" s="874"/>
      <c r="H71" s="874"/>
      <c r="I71" s="874"/>
      <c r="J71" s="874"/>
      <c r="K71" s="874"/>
      <c r="L71" s="874"/>
      <c r="M71" s="874"/>
      <c r="N71" s="874"/>
      <c r="O71" s="874"/>
      <c r="P71" s="875"/>
      <c r="Q71" s="876">
        <v>4</v>
      </c>
      <c r="R71" s="830"/>
      <c r="S71" s="830"/>
      <c r="T71" s="830"/>
      <c r="U71" s="830"/>
      <c r="V71" s="830">
        <v>3</v>
      </c>
      <c r="W71" s="830"/>
      <c r="X71" s="830"/>
      <c r="Y71" s="830"/>
      <c r="Z71" s="830"/>
      <c r="AA71" s="830">
        <v>2</v>
      </c>
      <c r="AB71" s="830"/>
      <c r="AC71" s="830"/>
      <c r="AD71" s="830"/>
      <c r="AE71" s="830"/>
      <c r="AF71" s="830">
        <f t="shared" si="1"/>
        <v>2</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6</v>
      </c>
      <c r="R72" s="830"/>
      <c r="S72" s="830"/>
      <c r="T72" s="830"/>
      <c r="U72" s="830"/>
      <c r="V72" s="830">
        <v>3</v>
      </c>
      <c r="W72" s="830"/>
      <c r="X72" s="830"/>
      <c r="Y72" s="830"/>
      <c r="Z72" s="830"/>
      <c r="AA72" s="830">
        <v>4</v>
      </c>
      <c r="AB72" s="830"/>
      <c r="AC72" s="830"/>
      <c r="AD72" s="830"/>
      <c r="AE72" s="830"/>
      <c r="AF72" s="830">
        <f t="shared" si="1"/>
        <v>4</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29</v>
      </c>
      <c r="R73" s="830"/>
      <c r="S73" s="830"/>
      <c r="T73" s="830"/>
      <c r="U73" s="830"/>
      <c r="V73" s="830">
        <v>26</v>
      </c>
      <c r="W73" s="830"/>
      <c r="X73" s="830"/>
      <c r="Y73" s="830"/>
      <c r="Z73" s="830"/>
      <c r="AA73" s="830">
        <f t="shared" ref="AA73:AA74" si="2">Q73-V73</f>
        <v>3</v>
      </c>
      <c r="AB73" s="830"/>
      <c r="AC73" s="830"/>
      <c r="AD73" s="830"/>
      <c r="AE73" s="830"/>
      <c r="AF73" s="830">
        <f t="shared" si="1"/>
        <v>3</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641</v>
      </c>
      <c r="R74" s="830"/>
      <c r="S74" s="830"/>
      <c r="T74" s="830"/>
      <c r="U74" s="830"/>
      <c r="V74" s="830">
        <v>625</v>
      </c>
      <c r="W74" s="830"/>
      <c r="X74" s="830"/>
      <c r="Y74" s="830"/>
      <c r="Z74" s="830"/>
      <c r="AA74" s="830">
        <f t="shared" si="2"/>
        <v>16</v>
      </c>
      <c r="AB74" s="830"/>
      <c r="AC74" s="830"/>
      <c r="AD74" s="830"/>
      <c r="AE74" s="830"/>
      <c r="AF74" s="830">
        <f t="shared" si="1"/>
        <v>16</v>
      </c>
      <c r="AG74" s="830"/>
      <c r="AH74" s="830"/>
      <c r="AI74" s="830"/>
      <c r="AJ74" s="830"/>
      <c r="AK74" s="830">
        <v>13</v>
      </c>
      <c r="AL74" s="830"/>
      <c r="AM74" s="830"/>
      <c r="AN74" s="830"/>
      <c r="AO74" s="830"/>
      <c r="AP74" s="830">
        <v>0</v>
      </c>
      <c r="AQ74" s="830"/>
      <c r="AR74" s="830"/>
      <c r="AS74" s="830"/>
      <c r="AT74" s="830"/>
      <c r="AU74" s="830">
        <v>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240624</v>
      </c>
      <c r="R75" s="878"/>
      <c r="S75" s="878"/>
      <c r="T75" s="878"/>
      <c r="U75" s="834"/>
      <c r="V75" s="879">
        <v>235439</v>
      </c>
      <c r="W75" s="878"/>
      <c r="X75" s="878"/>
      <c r="Y75" s="878"/>
      <c r="Z75" s="834"/>
      <c r="AA75" s="830">
        <v>5184</v>
      </c>
      <c r="AB75" s="830"/>
      <c r="AC75" s="830"/>
      <c r="AD75" s="830"/>
      <c r="AE75" s="830"/>
      <c r="AF75" s="830">
        <f t="shared" si="1"/>
        <v>5184</v>
      </c>
      <c r="AG75" s="830"/>
      <c r="AH75" s="830"/>
      <c r="AI75" s="830"/>
      <c r="AJ75" s="830"/>
      <c r="AK75" s="879">
        <v>228</v>
      </c>
      <c r="AL75" s="878"/>
      <c r="AM75" s="878"/>
      <c r="AN75" s="878"/>
      <c r="AO75" s="834"/>
      <c r="AP75" s="879">
        <v>0</v>
      </c>
      <c r="AQ75" s="878"/>
      <c r="AR75" s="878"/>
      <c r="AS75" s="878"/>
      <c r="AT75" s="834"/>
      <c r="AU75" s="879">
        <v>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6830</v>
      </c>
      <c r="AG88" s="844"/>
      <c r="AH88" s="844"/>
      <c r="AI88" s="844"/>
      <c r="AJ88" s="844"/>
      <c r="AK88" s="841"/>
      <c r="AL88" s="841"/>
      <c r="AM88" s="841"/>
      <c r="AN88" s="841"/>
      <c r="AO88" s="841"/>
      <c r="AP88" s="844">
        <f>SUM(AP68:AT87)</f>
        <v>0</v>
      </c>
      <c r="AQ88" s="844"/>
      <c r="AR88" s="844"/>
      <c r="AS88" s="844"/>
      <c r="AT88" s="844"/>
      <c r="AU88" s="844">
        <f>SUM(AU68:AY87)</f>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109</v>
      </c>
      <c r="CS102" s="852"/>
      <c r="CT102" s="852"/>
      <c r="CU102" s="852"/>
      <c r="CV102" s="891"/>
      <c r="CW102" s="890">
        <f t="shared" ref="CW102" si="3">SUM(CW7:DA88)</f>
        <v>15</v>
      </c>
      <c r="CX102" s="852"/>
      <c r="CY102" s="852"/>
      <c r="CZ102" s="852"/>
      <c r="DA102" s="891"/>
      <c r="DB102" s="890">
        <f t="shared" ref="DB102" si="4">SUM(DB7:DF88)</f>
        <v>191</v>
      </c>
      <c r="DC102" s="852"/>
      <c r="DD102" s="852"/>
      <c r="DE102" s="852"/>
      <c r="DF102" s="891"/>
      <c r="DG102" s="890">
        <f t="shared" ref="DG102" si="5">SUM(DG7:DK88)</f>
        <v>0</v>
      </c>
      <c r="DH102" s="852"/>
      <c r="DI102" s="852"/>
      <c r="DJ102" s="852"/>
      <c r="DK102" s="891"/>
      <c r="DL102" s="890">
        <f t="shared" ref="DL102" si="6">SUM(DL7:DP88)</f>
        <v>105</v>
      </c>
      <c r="DM102" s="852"/>
      <c r="DN102" s="852"/>
      <c r="DO102" s="852"/>
      <c r="DP102" s="891"/>
      <c r="DQ102" s="890">
        <f t="shared" ref="DQ102" si="7">SUM(DQ7:DU88)</f>
        <v>31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2006209</v>
      </c>
      <c r="AB110" s="900"/>
      <c r="AC110" s="900"/>
      <c r="AD110" s="900"/>
      <c r="AE110" s="901"/>
      <c r="AF110" s="902">
        <v>2076474</v>
      </c>
      <c r="AG110" s="900"/>
      <c r="AH110" s="900"/>
      <c r="AI110" s="900"/>
      <c r="AJ110" s="901"/>
      <c r="AK110" s="902">
        <v>2260319</v>
      </c>
      <c r="AL110" s="900"/>
      <c r="AM110" s="900"/>
      <c r="AN110" s="900"/>
      <c r="AO110" s="901"/>
      <c r="AP110" s="903">
        <v>24</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19801527</v>
      </c>
      <c r="BR110" s="931"/>
      <c r="BS110" s="931"/>
      <c r="BT110" s="931"/>
      <c r="BU110" s="931"/>
      <c r="BV110" s="931">
        <v>19719363</v>
      </c>
      <c r="BW110" s="931"/>
      <c r="BX110" s="931"/>
      <c r="BY110" s="931"/>
      <c r="BZ110" s="931"/>
      <c r="CA110" s="931">
        <v>19229203</v>
      </c>
      <c r="CB110" s="931"/>
      <c r="CC110" s="931"/>
      <c r="CD110" s="931"/>
      <c r="CE110" s="931"/>
      <c r="CF110" s="944">
        <v>203.8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9288912</v>
      </c>
      <c r="BR112" s="926"/>
      <c r="BS112" s="926"/>
      <c r="BT112" s="926"/>
      <c r="BU112" s="926"/>
      <c r="BV112" s="926">
        <v>9197744</v>
      </c>
      <c r="BW112" s="926"/>
      <c r="BX112" s="926"/>
      <c r="BY112" s="926"/>
      <c r="BZ112" s="926"/>
      <c r="CA112" s="926">
        <v>6304763</v>
      </c>
      <c r="CB112" s="926"/>
      <c r="CC112" s="926"/>
      <c r="CD112" s="926"/>
      <c r="CE112" s="926"/>
      <c r="CF112" s="920">
        <v>66.8</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718210</v>
      </c>
      <c r="AB113" s="938"/>
      <c r="AC113" s="938"/>
      <c r="AD113" s="938"/>
      <c r="AE113" s="939"/>
      <c r="AF113" s="940">
        <v>681850</v>
      </c>
      <c r="AG113" s="938"/>
      <c r="AH113" s="938"/>
      <c r="AI113" s="938"/>
      <c r="AJ113" s="939"/>
      <c r="AK113" s="940">
        <v>747214</v>
      </c>
      <c r="AL113" s="938"/>
      <c r="AM113" s="938"/>
      <c r="AN113" s="938"/>
      <c r="AO113" s="939"/>
      <c r="AP113" s="941">
        <v>7.9</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3374811</v>
      </c>
      <c r="BR114" s="926"/>
      <c r="BS114" s="926"/>
      <c r="BT114" s="926"/>
      <c r="BU114" s="926"/>
      <c r="BV114" s="926">
        <v>3351054</v>
      </c>
      <c r="BW114" s="926"/>
      <c r="BX114" s="926"/>
      <c r="BY114" s="926"/>
      <c r="BZ114" s="926"/>
      <c r="CA114" s="926">
        <v>3346656</v>
      </c>
      <c r="CB114" s="926"/>
      <c r="CC114" s="926"/>
      <c r="CD114" s="926"/>
      <c r="CE114" s="926"/>
      <c r="CF114" s="920">
        <v>35.5</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49</v>
      </c>
      <c r="AB115" s="938"/>
      <c r="AC115" s="938"/>
      <c r="AD115" s="938"/>
      <c r="AE115" s="939"/>
      <c r="AF115" s="940">
        <v>82</v>
      </c>
      <c r="AG115" s="938"/>
      <c r="AH115" s="938"/>
      <c r="AI115" s="938"/>
      <c r="AJ115" s="939"/>
      <c r="AK115" s="940">
        <v>178</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12194</v>
      </c>
      <c r="BR115" s="926"/>
      <c r="BS115" s="926"/>
      <c r="BT115" s="926"/>
      <c r="BU115" s="926"/>
      <c r="BV115" s="926">
        <v>11259</v>
      </c>
      <c r="BW115" s="926"/>
      <c r="BX115" s="926"/>
      <c r="BY115" s="926"/>
      <c r="BZ115" s="926"/>
      <c r="CA115" s="926">
        <v>31373</v>
      </c>
      <c r="CB115" s="926"/>
      <c r="CC115" s="926"/>
      <c r="CD115" s="926"/>
      <c r="CE115" s="926"/>
      <c r="CF115" s="920">
        <v>0.3</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867</v>
      </c>
      <c r="AB116" s="959"/>
      <c r="AC116" s="959"/>
      <c r="AD116" s="959"/>
      <c r="AE116" s="960"/>
      <c r="AF116" s="961">
        <v>786</v>
      </c>
      <c r="AG116" s="959"/>
      <c r="AH116" s="959"/>
      <c r="AI116" s="959"/>
      <c r="AJ116" s="960"/>
      <c r="AK116" s="961">
        <v>1886</v>
      </c>
      <c r="AL116" s="959"/>
      <c r="AM116" s="959"/>
      <c r="AN116" s="959"/>
      <c r="AO116" s="960"/>
      <c r="AP116" s="962">
        <v>0</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2725335</v>
      </c>
      <c r="AB117" s="979"/>
      <c r="AC117" s="979"/>
      <c r="AD117" s="979"/>
      <c r="AE117" s="980"/>
      <c r="AF117" s="981">
        <v>2759192</v>
      </c>
      <c r="AG117" s="979"/>
      <c r="AH117" s="979"/>
      <c r="AI117" s="979"/>
      <c r="AJ117" s="980"/>
      <c r="AK117" s="981">
        <v>3009597</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32477444</v>
      </c>
      <c r="BR119" s="1000"/>
      <c r="BS119" s="1000"/>
      <c r="BT119" s="1000"/>
      <c r="BU119" s="1000"/>
      <c r="BV119" s="1000">
        <v>32279420</v>
      </c>
      <c r="BW119" s="1000"/>
      <c r="BX119" s="1000"/>
      <c r="BY119" s="1000"/>
      <c r="BZ119" s="1000"/>
      <c r="CA119" s="1000">
        <v>28911995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14331476</v>
      </c>
      <c r="BR120" s="931"/>
      <c r="BS120" s="931"/>
      <c r="BT120" s="931"/>
      <c r="BU120" s="931"/>
      <c r="BV120" s="931">
        <v>15250709</v>
      </c>
      <c r="BW120" s="931"/>
      <c r="BX120" s="931"/>
      <c r="BY120" s="931"/>
      <c r="BZ120" s="931"/>
      <c r="CA120" s="931">
        <v>15408315</v>
      </c>
      <c r="CB120" s="931"/>
      <c r="CC120" s="931"/>
      <c r="CD120" s="931"/>
      <c r="CE120" s="931"/>
      <c r="CF120" s="944">
        <v>163.30000000000001</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4448551</v>
      </c>
      <c r="DH120" s="931"/>
      <c r="DI120" s="931"/>
      <c r="DJ120" s="931"/>
      <c r="DK120" s="931"/>
      <c r="DL120" s="931">
        <v>4125365</v>
      </c>
      <c r="DM120" s="931"/>
      <c r="DN120" s="931"/>
      <c r="DO120" s="931"/>
      <c r="DP120" s="931"/>
      <c r="DQ120" s="931">
        <v>3963367</v>
      </c>
      <c r="DR120" s="931"/>
      <c r="DS120" s="931"/>
      <c r="DT120" s="931"/>
      <c r="DU120" s="931"/>
      <c r="DV120" s="932">
        <v>42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1009814</v>
      </c>
      <c r="BR121" s="926"/>
      <c r="BS121" s="926"/>
      <c r="BT121" s="926"/>
      <c r="BU121" s="926"/>
      <c r="BV121" s="926">
        <v>950716</v>
      </c>
      <c r="BW121" s="926"/>
      <c r="BX121" s="926"/>
      <c r="BY121" s="926"/>
      <c r="BZ121" s="926"/>
      <c r="CA121" s="926">
        <v>922309</v>
      </c>
      <c r="CB121" s="926"/>
      <c r="CC121" s="926"/>
      <c r="CD121" s="926"/>
      <c r="CE121" s="926"/>
      <c r="CF121" s="920">
        <v>9.8000000000000007</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2257977</v>
      </c>
      <c r="DH121" s="926"/>
      <c r="DI121" s="926"/>
      <c r="DJ121" s="926"/>
      <c r="DK121" s="926"/>
      <c r="DL121" s="926">
        <v>2384638</v>
      </c>
      <c r="DM121" s="926"/>
      <c r="DN121" s="926"/>
      <c r="DO121" s="926"/>
      <c r="DP121" s="926"/>
      <c r="DQ121" s="926">
        <v>2171625</v>
      </c>
      <c r="DR121" s="926"/>
      <c r="DS121" s="926"/>
      <c r="DT121" s="926"/>
      <c r="DU121" s="926"/>
      <c r="DV121" s="927">
        <v>23</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23472017</v>
      </c>
      <c r="BR122" s="1000"/>
      <c r="BS122" s="1000"/>
      <c r="BT122" s="1000"/>
      <c r="BU122" s="1000"/>
      <c r="BV122" s="1000">
        <v>22200538</v>
      </c>
      <c r="BW122" s="1000"/>
      <c r="BX122" s="1000"/>
      <c r="BY122" s="1000"/>
      <c r="BZ122" s="1000"/>
      <c r="CA122" s="1000">
        <v>21000905</v>
      </c>
      <c r="CB122" s="1000"/>
      <c r="CC122" s="1000"/>
      <c r="CD122" s="1000"/>
      <c r="CE122" s="1000"/>
      <c r="CF122" s="1017">
        <v>222.6</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2578933</v>
      </c>
      <c r="DH122" s="926"/>
      <c r="DI122" s="926"/>
      <c r="DJ122" s="926"/>
      <c r="DK122" s="926"/>
      <c r="DL122" s="926">
        <v>2684761</v>
      </c>
      <c r="DM122" s="926"/>
      <c r="DN122" s="926"/>
      <c r="DO122" s="926"/>
      <c r="DP122" s="926"/>
      <c r="DQ122" s="926">
        <v>167038</v>
      </c>
      <c r="DR122" s="926"/>
      <c r="DS122" s="926"/>
      <c r="DT122" s="926"/>
      <c r="DU122" s="926"/>
      <c r="DV122" s="927">
        <v>1.8</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38813307</v>
      </c>
      <c r="BR123" s="1064"/>
      <c r="BS123" s="1064"/>
      <c r="BT123" s="1064"/>
      <c r="BU123" s="1064"/>
      <c r="BV123" s="1064">
        <v>38401963</v>
      </c>
      <c r="BW123" s="1064"/>
      <c r="BX123" s="1064"/>
      <c r="BY123" s="1064"/>
      <c r="BZ123" s="1064"/>
      <c r="CA123" s="1064">
        <v>37331529</v>
      </c>
      <c r="CB123" s="1064"/>
      <c r="CC123" s="1064"/>
      <c r="CD123" s="1064"/>
      <c r="CE123" s="1064"/>
      <c r="CF123" s="1001"/>
      <c r="CG123" s="1002"/>
      <c r="CH123" s="1002"/>
      <c r="CI123" s="1002"/>
      <c r="CJ123" s="1003"/>
      <c r="CK123" s="1009"/>
      <c r="CL123" s="1010"/>
      <c r="CM123" s="1010"/>
      <c r="CN123" s="1010"/>
      <c r="CO123" s="1011"/>
      <c r="CP123" s="1019" t="s">
        <v>387</v>
      </c>
      <c r="CQ123" s="1020"/>
      <c r="CR123" s="1020"/>
      <c r="CS123" s="1020"/>
      <c r="CT123" s="1020"/>
      <c r="CU123" s="1020"/>
      <c r="CV123" s="1020"/>
      <c r="CW123" s="1020"/>
      <c r="CX123" s="1020"/>
      <c r="CY123" s="1020"/>
      <c r="CZ123" s="1020"/>
      <c r="DA123" s="1020"/>
      <c r="DB123" s="1020"/>
      <c r="DC123" s="1020"/>
      <c r="DD123" s="1020"/>
      <c r="DE123" s="1020"/>
      <c r="DF123" s="1021"/>
      <c r="DG123" s="958">
        <v>3451</v>
      </c>
      <c r="DH123" s="959"/>
      <c r="DI123" s="959"/>
      <c r="DJ123" s="959"/>
      <c r="DK123" s="960"/>
      <c r="DL123" s="961">
        <v>2980</v>
      </c>
      <c r="DM123" s="959"/>
      <c r="DN123" s="959"/>
      <c r="DO123" s="959"/>
      <c r="DP123" s="960"/>
      <c r="DQ123" s="961">
        <v>2733</v>
      </c>
      <c r="DR123" s="959"/>
      <c r="DS123" s="959"/>
      <c r="DT123" s="959"/>
      <c r="DU123" s="960"/>
      <c r="DV123" s="962">
        <v>0</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49</v>
      </c>
      <c r="AB127" s="959"/>
      <c r="AC127" s="959"/>
      <c r="AD127" s="959"/>
      <c r="AE127" s="960"/>
      <c r="AF127" s="961">
        <v>82</v>
      </c>
      <c r="AG127" s="959"/>
      <c r="AH127" s="959"/>
      <c r="AI127" s="959"/>
      <c r="AJ127" s="960"/>
      <c r="AK127" s="961">
        <v>178</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87815</v>
      </c>
      <c r="AB128" s="1046"/>
      <c r="AC128" s="1046"/>
      <c r="AD128" s="1046"/>
      <c r="AE128" s="1047"/>
      <c r="AF128" s="1048">
        <v>90054</v>
      </c>
      <c r="AG128" s="1046"/>
      <c r="AH128" s="1046"/>
      <c r="AI128" s="1046"/>
      <c r="AJ128" s="1047"/>
      <c r="AK128" s="1048">
        <v>84682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13.04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12194</v>
      </c>
      <c r="DH128" s="1038"/>
      <c r="DI128" s="1038"/>
      <c r="DJ128" s="1038"/>
      <c r="DK128" s="1038"/>
      <c r="DL128" s="1038">
        <v>11259</v>
      </c>
      <c r="DM128" s="1038"/>
      <c r="DN128" s="1038"/>
      <c r="DO128" s="1038"/>
      <c r="DP128" s="1038"/>
      <c r="DQ128" s="1038">
        <v>31373</v>
      </c>
      <c r="DR128" s="1038"/>
      <c r="DS128" s="1038"/>
      <c r="DT128" s="1038"/>
      <c r="DU128" s="1038"/>
      <c r="DV128" s="1039">
        <v>0.3</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12390597</v>
      </c>
      <c r="AB129" s="959"/>
      <c r="AC129" s="959"/>
      <c r="AD129" s="959"/>
      <c r="AE129" s="960"/>
      <c r="AF129" s="961">
        <v>12059917</v>
      </c>
      <c r="AG129" s="959"/>
      <c r="AH129" s="959"/>
      <c r="AI129" s="959"/>
      <c r="AJ129" s="960"/>
      <c r="AK129" s="961">
        <v>12156390</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18.04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2612182</v>
      </c>
      <c r="AB130" s="959"/>
      <c r="AC130" s="959"/>
      <c r="AD130" s="959"/>
      <c r="AE130" s="960"/>
      <c r="AF130" s="961">
        <v>2677848</v>
      </c>
      <c r="AG130" s="959"/>
      <c r="AH130" s="959"/>
      <c r="AI130" s="959"/>
      <c r="AJ130" s="960"/>
      <c r="AK130" s="961">
        <v>2721416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9778415</v>
      </c>
      <c r="AB131" s="986"/>
      <c r="AC131" s="986"/>
      <c r="AD131" s="986"/>
      <c r="AE131" s="987"/>
      <c r="AF131" s="985">
        <v>9382069</v>
      </c>
      <c r="AG131" s="986"/>
      <c r="AH131" s="986"/>
      <c r="AI131" s="986"/>
      <c r="AJ131" s="987"/>
      <c r="AK131" s="985">
        <v>9434974</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0.25912174900000001</v>
      </c>
      <c r="AB132" s="1097"/>
      <c r="AC132" s="1097"/>
      <c r="AD132" s="1097"/>
      <c r="AE132" s="1098"/>
      <c r="AF132" s="1099">
        <v>-9.2836669999999996E-2</v>
      </c>
      <c r="AG132" s="1097"/>
      <c r="AH132" s="1097"/>
      <c r="AI132" s="1097"/>
      <c r="AJ132" s="1098"/>
      <c r="AK132" s="1099">
        <v>2.1568580900000001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-1.8</v>
      </c>
      <c r="AB133" s="1080"/>
      <c r="AC133" s="1080"/>
      <c r="AD133" s="1080"/>
      <c r="AE133" s="1081"/>
      <c r="AF133" s="1079">
        <v>-0.9</v>
      </c>
      <c r="AG133" s="1080"/>
      <c r="AH133" s="1080"/>
      <c r="AI133" s="1080"/>
      <c r="AJ133" s="1081"/>
      <c r="AK133" s="1079">
        <v>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nIq8+8yO6fjU4yzKET8vzDFCWI8A3j+4J3AWWdCa3A7bp9RW/8lSbJ7X7VTACag/BBm+Yfs83i2rDAHesavw==" saltValue="ysPO9bh4ZmbevA4vSWoS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Ptx5qv+XuSuy+Xgjq6vRIz6OWZ/EkYpAWZplcrvy9JRbkUMTLtEjuh41038RmEJnBE1HBCwS99xAut+UCsR8Q==" saltValue="Q+E8eN7SR06KYdXjlwvJ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5EzBOUPiBBie11ryoKBtykUAGx3vZFWlDj97HRDk/QUV0AAPLJFLyhAcjQShpulEToMHOmO5nCvWs+kZQ1fQ==" saltValue="P/yLWju1X/IO2rbyi6ax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3205748</v>
      </c>
      <c r="AP9" s="281">
        <v>126027</v>
      </c>
      <c r="AQ9" s="282">
        <v>97843</v>
      </c>
      <c r="AR9" s="283">
        <v>28.8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29810</v>
      </c>
      <c r="AP10" s="284">
        <v>1172</v>
      </c>
      <c r="AQ10" s="285">
        <v>9606</v>
      </c>
      <c r="AR10" s="286">
        <v>-87.8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106022</v>
      </c>
      <c r="AP11" s="284">
        <v>4168</v>
      </c>
      <c r="AQ11" s="285">
        <v>1489</v>
      </c>
      <c r="AR11" s="286">
        <v>179.9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32</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215670</v>
      </c>
      <c r="AP13" s="284">
        <v>8479</v>
      </c>
      <c r="AQ13" s="285">
        <v>3914</v>
      </c>
      <c r="AR13" s="286">
        <v>116.6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6500</v>
      </c>
      <c r="AP14" s="284">
        <v>256</v>
      </c>
      <c r="AQ14" s="285">
        <v>2436</v>
      </c>
      <c r="AR14" s="286">
        <v>-89.5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-194311</v>
      </c>
      <c r="AP15" s="284">
        <v>-7639</v>
      </c>
      <c r="AQ15" s="285">
        <v>-5849</v>
      </c>
      <c r="AR15" s="286">
        <v>30.6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3369439</v>
      </c>
      <c r="AP16" s="284">
        <v>132462</v>
      </c>
      <c r="AQ16" s="285">
        <v>109470</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12.3</v>
      </c>
      <c r="AP21" s="298">
        <v>10.17</v>
      </c>
      <c r="AQ21" s="299">
        <v>2.13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98.9</v>
      </c>
      <c r="AP22" s="303">
        <v>97.1</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2260319</v>
      </c>
      <c r="AP32" s="312">
        <v>88859</v>
      </c>
      <c r="AQ32" s="313">
        <v>69401</v>
      </c>
      <c r="AR32" s="314">
        <v>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747214</v>
      </c>
      <c r="AP35" s="312">
        <v>29375</v>
      </c>
      <c r="AQ35" s="313">
        <v>18088</v>
      </c>
      <c r="AR35" s="314">
        <v>62.4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t="s">
        <v>489</v>
      </c>
      <c r="AP36" s="312" t="s">
        <v>489</v>
      </c>
      <c r="AQ36" s="313">
        <v>3145</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178</v>
      </c>
      <c r="AP37" s="312">
        <v>7</v>
      </c>
      <c r="AQ37" s="313">
        <v>424</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v>1886</v>
      </c>
      <c r="AP38" s="315">
        <v>74</v>
      </c>
      <c r="AQ38" s="316">
        <v>3</v>
      </c>
      <c r="AR38" s="304">
        <v>2366.6999999999998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-84682</v>
      </c>
      <c r="AP39" s="312">
        <v>-3329</v>
      </c>
      <c r="AQ39" s="313">
        <v>-2976</v>
      </c>
      <c r="AR39" s="314">
        <v>11.9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-2721416</v>
      </c>
      <c r="AP40" s="312">
        <v>-106987</v>
      </c>
      <c r="AQ40" s="313">
        <v>-62148</v>
      </c>
      <c r="AR40" s="314">
        <v>72.099999999999994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203499</v>
      </c>
      <c r="AP41" s="312">
        <v>8000</v>
      </c>
      <c r="AQ41" s="313">
        <v>25946</v>
      </c>
      <c r="AR41" s="314">
        <v>-69.2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3706696</v>
      </c>
      <c r="AN51" s="334">
        <v>134971</v>
      </c>
      <c r="AO51" s="335">
        <v>36.1</v>
      </c>
      <c r="AP51" s="336">
        <v>132981</v>
      </c>
      <c r="AQ51" s="337">
        <v>58.7</v>
      </c>
      <c r="AR51" s="338">
        <v>-22.6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2432166</v>
      </c>
      <c r="AN52" s="342">
        <v>88562</v>
      </c>
      <c r="AO52" s="343">
        <v>24.5</v>
      </c>
      <c r="AP52" s="344">
        <v>56973</v>
      </c>
      <c r="AQ52" s="345">
        <v>9.1999999999999993</v>
      </c>
      <c r="AR52" s="346">
        <v>15.3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3777357</v>
      </c>
      <c r="AN53" s="334">
        <v>139912</v>
      </c>
      <c r="AO53" s="335">
        <v>3.7</v>
      </c>
      <c r="AP53" s="336">
        <v>128523</v>
      </c>
      <c r="AQ53" s="337">
        <v>-3.4</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2650152</v>
      </c>
      <c r="AN54" s="342">
        <v>98161</v>
      </c>
      <c r="AO54" s="343">
        <v>10.8</v>
      </c>
      <c r="AP54" s="344">
        <v>56792</v>
      </c>
      <c r="AQ54" s="345">
        <v>-0.3</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2371744</v>
      </c>
      <c r="AN55" s="334">
        <v>90102</v>
      </c>
      <c r="AO55" s="335">
        <v>-35.6</v>
      </c>
      <c r="AP55" s="336">
        <v>92919</v>
      </c>
      <c r="AQ55" s="337">
        <v>-27.7</v>
      </c>
      <c r="AR55" s="338">
        <v>-7.9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1247992</v>
      </c>
      <c r="AN56" s="342">
        <v>47411</v>
      </c>
      <c r="AO56" s="343">
        <v>-51.7</v>
      </c>
      <c r="AP56" s="344">
        <v>54128</v>
      </c>
      <c r="AQ56" s="345">
        <v>-4.7</v>
      </c>
      <c r="AR56" s="346">
        <v>-47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2088438</v>
      </c>
      <c r="AN57" s="334">
        <v>81114</v>
      </c>
      <c r="AO57" s="335">
        <v>-10</v>
      </c>
      <c r="AP57" s="336">
        <v>103663</v>
      </c>
      <c r="AQ57" s="337">
        <v>11.6</v>
      </c>
      <c r="AR57" s="338">
        <v>-21.6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1565141</v>
      </c>
      <c r="AN58" s="342">
        <v>60789</v>
      </c>
      <c r="AO58" s="343">
        <v>28.2</v>
      </c>
      <c r="AP58" s="344">
        <v>64346</v>
      </c>
      <c r="AQ58" s="345">
        <v>18.899999999999999</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2334118</v>
      </c>
      <c r="AN59" s="334">
        <v>91761</v>
      </c>
      <c r="AO59" s="335">
        <v>13.1</v>
      </c>
      <c r="AP59" s="336">
        <v>92012</v>
      </c>
      <c r="AQ59" s="337">
        <v>-11.2</v>
      </c>
      <c r="AR59" s="338">
        <v>24.3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1663806</v>
      </c>
      <c r="AN60" s="342">
        <v>65409</v>
      </c>
      <c r="AO60" s="343">
        <v>7.6</v>
      </c>
      <c r="AP60" s="344">
        <v>61382</v>
      </c>
      <c r="AQ60" s="345">
        <v>-4.5999999999999996</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2855671</v>
      </c>
      <c r="AN61" s="349">
        <v>107572</v>
      </c>
      <c r="AO61" s="350">
        <v>1.5</v>
      </c>
      <c r="AP61" s="351">
        <v>110020</v>
      </c>
      <c r="AQ61" s="352">
        <v>5.6</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1911851</v>
      </c>
      <c r="AN62" s="342">
        <v>72066</v>
      </c>
      <c r="AO62" s="343">
        <v>3.9</v>
      </c>
      <c r="AP62" s="344">
        <v>58724</v>
      </c>
      <c r="AQ62" s="345">
        <v>3.7</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fcBXgfJj4p7rB4znFqxM/Pb2zmVSHVxZMVR5JPbAgwCbeYDELOiexrXvqC3HMkPSHqcWdVQ7af1Y73sxl3B6w==" saltValue="+UbDlJL7uDJXR3Gtg1lm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8/2MtxK7j7OyAfn1ZAWL+BTy0j2GSiwEzB3P3E+lfKN3FEkAR+/WGfdfuUP7thR6Qb5HEykOlUHf2JXSTeROeQ==" saltValue="619jlDFiGGwJMCrep+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WGOpCcOwENu01/cXQwuzVxsHuys+dYX7qUvW9rikNUp04qABj7dBlE/HOI4EQBq7C6sAZiZENupegH2NVbpVZg==" saltValue="EmDxMYUjcyxHvB5eBs35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24.18</v>
      </c>
      <c r="G47" s="12">
        <v>26.25</v>
      </c>
      <c r="H47" s="12">
        <v>23.72</v>
      </c>
      <c r="I47" s="12">
        <v>26.47</v>
      </c>
      <c r="J47" s="13">
        <v>26.55</v>
      </c>
    </row>
    <row r="48" spans="2:10" ht="57.75" customHeight="1" x14ac:dyDescent="0.15">
      <c r="B48" s="14"/>
      <c r="C48" s="1141" t="s">
        <v>4</v>
      </c>
      <c r="D48" s="1141"/>
      <c r="E48" s="1142"/>
      <c r="F48" s="15">
        <v>8.52</v>
      </c>
      <c r="G48" s="16">
        <v>6.79</v>
      </c>
      <c r="H48" s="16">
        <v>9.5399999999999991</v>
      </c>
      <c r="I48" s="16">
        <v>8.73</v>
      </c>
      <c r="J48" s="17">
        <v>8.14</v>
      </c>
    </row>
    <row r="49" spans="2:10" ht="57.75" customHeight="1" thickBot="1" x14ac:dyDescent="0.2">
      <c r="B49" s="18"/>
      <c r="C49" s="1143" t="s">
        <v>5</v>
      </c>
      <c r="D49" s="1143"/>
      <c r="E49" s="1144"/>
      <c r="F49" s="19">
        <v>8.9700000000000006</v>
      </c>
      <c r="G49" s="20">
        <v>8.75</v>
      </c>
      <c r="H49" s="20">
        <v>7.86</v>
      </c>
      <c r="I49" s="20">
        <v>1.03</v>
      </c>
      <c r="J49" s="21" t="s">
        <v>532</v>
      </c>
    </row>
    <row r="50" spans="2:10" x14ac:dyDescent="0.15"/>
  </sheetData>
  <sheetProtection algorithmName="SHA-512" hashValue="DVFGCLg1FIxWV0WmYi3XVfGmy4TDn83cPH0Gl/45/7s6ZCEZuwXAaQoXh+3t3I7l/q/T4oHzlEaW9gwK5EWAgw==" saltValue="zXMGSr+u5LzIgEiLB0s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9.26</v>
      </c>
      <c r="G34" s="33">
        <v>9.66</v>
      </c>
      <c r="H34" s="33">
        <v>10.27</v>
      </c>
      <c r="I34" s="33">
        <v>10.83</v>
      </c>
      <c r="J34" s="34">
        <v>10.72</v>
      </c>
      <c r="K34" s="22"/>
      <c r="L34" s="22"/>
      <c r="M34" s="22"/>
      <c r="N34" s="22"/>
      <c r="O34" s="22"/>
      <c r="P34" s="22"/>
    </row>
    <row r="35" spans="1:16" ht="39" customHeight="1" x14ac:dyDescent="0.15">
      <c r="A35" s="22"/>
      <c r="B35" s="35"/>
      <c r="C35" s="1145" t="s">
        <v>534</v>
      </c>
      <c r="D35" s="1146"/>
      <c r="E35" s="1147"/>
      <c r="F35" s="36">
        <v>8.16</v>
      </c>
      <c r="G35" s="37">
        <v>6.78</v>
      </c>
      <c r="H35" s="37">
        <v>9.5399999999999991</v>
      </c>
      <c r="I35" s="37">
        <v>8.73</v>
      </c>
      <c r="J35" s="38">
        <v>8.1300000000000008</v>
      </c>
      <c r="K35" s="22"/>
      <c r="L35" s="22"/>
      <c r="M35" s="22"/>
      <c r="N35" s="22"/>
      <c r="O35" s="22"/>
      <c r="P35" s="22"/>
    </row>
    <row r="36" spans="1:16" ht="39" customHeight="1" x14ac:dyDescent="0.15">
      <c r="A36" s="22"/>
      <c r="B36" s="35"/>
      <c r="C36" s="1145" t="s">
        <v>535</v>
      </c>
      <c r="D36" s="1146"/>
      <c r="E36" s="1147"/>
      <c r="F36" s="36" t="s">
        <v>489</v>
      </c>
      <c r="G36" s="37">
        <v>1.82</v>
      </c>
      <c r="H36" s="37">
        <v>2.77</v>
      </c>
      <c r="I36" s="37">
        <v>4.87</v>
      </c>
      <c r="J36" s="38">
        <v>5.43</v>
      </c>
      <c r="K36" s="22"/>
      <c r="L36" s="22"/>
      <c r="M36" s="22"/>
      <c r="N36" s="22"/>
      <c r="O36" s="22"/>
      <c r="P36" s="22"/>
    </row>
    <row r="37" spans="1:16" ht="39" customHeight="1" x14ac:dyDescent="0.15">
      <c r="A37" s="22"/>
      <c r="B37" s="35"/>
      <c r="C37" s="1145" t="s">
        <v>536</v>
      </c>
      <c r="D37" s="1146"/>
      <c r="E37" s="1147"/>
      <c r="F37" s="36">
        <v>2.33</v>
      </c>
      <c r="G37" s="37">
        <v>2.19</v>
      </c>
      <c r="H37" s="37">
        <v>2.2599999999999998</v>
      </c>
      <c r="I37" s="37">
        <v>2.29</v>
      </c>
      <c r="J37" s="38">
        <v>2.35</v>
      </c>
      <c r="K37" s="22"/>
      <c r="L37" s="22"/>
      <c r="M37" s="22"/>
      <c r="N37" s="22"/>
      <c r="O37" s="22"/>
      <c r="P37" s="22"/>
    </row>
    <row r="38" spans="1:16" ht="39" customHeight="1" x14ac:dyDescent="0.15">
      <c r="A38" s="22"/>
      <c r="B38" s="35"/>
      <c r="C38" s="1145" t="s">
        <v>537</v>
      </c>
      <c r="D38" s="1146"/>
      <c r="E38" s="1147"/>
      <c r="F38" s="36">
        <v>0.53</v>
      </c>
      <c r="G38" s="37">
        <v>0.72</v>
      </c>
      <c r="H38" s="37">
        <v>0.84</v>
      </c>
      <c r="I38" s="37">
        <v>1.21</v>
      </c>
      <c r="J38" s="38">
        <v>0.73</v>
      </c>
      <c r="K38" s="22"/>
      <c r="L38" s="22"/>
      <c r="M38" s="22"/>
      <c r="N38" s="22"/>
      <c r="O38" s="22"/>
      <c r="P38" s="22"/>
    </row>
    <row r="39" spans="1:16" ht="39" customHeight="1" x14ac:dyDescent="0.15">
      <c r="A39" s="22"/>
      <c r="B39" s="35"/>
      <c r="C39" s="1145" t="s">
        <v>538</v>
      </c>
      <c r="D39" s="1146"/>
      <c r="E39" s="1147"/>
      <c r="F39" s="36">
        <v>1.17</v>
      </c>
      <c r="G39" s="37">
        <v>1.1000000000000001</v>
      </c>
      <c r="H39" s="37">
        <v>0.73</v>
      </c>
      <c r="I39" s="37">
        <v>1.1299999999999999</v>
      </c>
      <c r="J39" s="38">
        <v>0.68</v>
      </c>
      <c r="K39" s="22"/>
      <c r="L39" s="22"/>
      <c r="M39" s="22"/>
      <c r="N39" s="22"/>
      <c r="O39" s="22"/>
      <c r="P39" s="22"/>
    </row>
    <row r="40" spans="1:16" ht="39" customHeight="1" x14ac:dyDescent="0.15">
      <c r="A40" s="22"/>
      <c r="B40" s="35"/>
      <c r="C40" s="1145" t="s">
        <v>539</v>
      </c>
      <c r="D40" s="1146"/>
      <c r="E40" s="1147"/>
      <c r="F40" s="36">
        <v>0.08</v>
      </c>
      <c r="G40" s="37">
        <v>0.02</v>
      </c>
      <c r="H40" s="37">
        <v>0.04</v>
      </c>
      <c r="I40" s="37">
        <v>0.06</v>
      </c>
      <c r="J40" s="38">
        <v>0.13</v>
      </c>
      <c r="K40" s="22"/>
      <c r="L40" s="22"/>
      <c r="M40" s="22"/>
      <c r="N40" s="22"/>
      <c r="O40" s="22"/>
      <c r="P40" s="22"/>
    </row>
    <row r="41" spans="1:16" ht="39" customHeight="1" x14ac:dyDescent="0.15">
      <c r="A41" s="22"/>
      <c r="B41" s="35"/>
      <c r="C41" s="1145" t="s">
        <v>540</v>
      </c>
      <c r="D41" s="1146"/>
      <c r="E41" s="1147"/>
      <c r="F41" s="36">
        <v>0</v>
      </c>
      <c r="G41" s="37">
        <v>0</v>
      </c>
      <c r="H41" s="37">
        <v>0.02</v>
      </c>
      <c r="I41" s="37">
        <v>0.03</v>
      </c>
      <c r="J41" s="38">
        <v>0.01</v>
      </c>
      <c r="K41" s="22"/>
      <c r="L41" s="22"/>
      <c r="M41" s="22"/>
      <c r="N41" s="22"/>
      <c r="O41" s="22"/>
      <c r="P41" s="22"/>
    </row>
    <row r="42" spans="1:16" ht="39" customHeight="1" x14ac:dyDescent="0.15">
      <c r="A42" s="22"/>
      <c r="B42" s="39"/>
      <c r="C42" s="1145" t="s">
        <v>541</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542</v>
      </c>
      <c r="D43" s="1149"/>
      <c r="E43" s="1150"/>
      <c r="F43" s="41">
        <v>1.83</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NNcIQ/J+G9AMCeF87WNOD+YgekP778/YgqQCEMeSvZ6M3quEI9tJF/KedpgPcB1xP98Cb+/GWFhxzpt2sWg==" saltValue="vt+c90D7huQ/PbzHp3+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2005</v>
      </c>
      <c r="L45" s="60">
        <v>1995</v>
      </c>
      <c r="M45" s="60">
        <v>2006</v>
      </c>
      <c r="N45" s="60">
        <v>2076</v>
      </c>
      <c r="O45" s="61">
        <v>2260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723</v>
      </c>
      <c r="L48" s="64">
        <v>730</v>
      </c>
      <c r="M48" s="64">
        <v>718</v>
      </c>
      <c r="N48" s="64">
        <v>682</v>
      </c>
      <c r="O48" s="65">
        <v>747</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489</v>
      </c>
      <c r="L49" s="64" t="s">
        <v>489</v>
      </c>
      <c r="M49" s="64" t="s">
        <v>489</v>
      </c>
      <c r="N49" s="64" t="s">
        <v>489</v>
      </c>
      <c r="O49" s="65" t="s">
        <v>489</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1</v>
      </c>
      <c r="N51" s="64">
        <v>1</v>
      </c>
      <c r="O51" s="65">
        <v>2</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3008</v>
      </c>
      <c r="L52" s="64">
        <v>3002</v>
      </c>
      <c r="M52" s="64">
        <v>2700</v>
      </c>
      <c r="N52" s="64">
        <v>2767</v>
      </c>
      <c r="O52" s="65">
        <v>2806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-280</v>
      </c>
      <c r="L53" s="69">
        <v>-276</v>
      </c>
      <c r="M53" s="69">
        <v>25</v>
      </c>
      <c r="N53" s="69">
        <v>-8</v>
      </c>
      <c r="O53" s="70">
        <v>203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ISHiNl5kemieYwKsqZQzsIHwcS2Ih9SGrevHUal7bUEXnQ/SmDX7a1LcDYpLnhNUCR9rXYPNQBgxp3KZSvig==" saltValue="5Ih1Nyg1EAUV7u67hUWs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20292</v>
      </c>
      <c r="J41" s="356">
        <v>20616</v>
      </c>
      <c r="K41" s="356">
        <v>19802</v>
      </c>
      <c r="L41" s="356">
        <v>19719</v>
      </c>
      <c r="M41" s="357">
        <v>19229</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7793</v>
      </c>
      <c r="J43" s="359">
        <v>8897</v>
      </c>
      <c r="K43" s="359">
        <v>9289</v>
      </c>
      <c r="L43" s="359">
        <v>9198</v>
      </c>
      <c r="M43" s="360">
        <v>6305</v>
      </c>
    </row>
    <row r="44" spans="2:13" ht="27.75" customHeight="1" x14ac:dyDescent="0.15">
      <c r="B44" s="1186"/>
      <c r="C44" s="1187"/>
      <c r="D44" s="106"/>
      <c r="E44" s="1192" t="s">
        <v>34</v>
      </c>
      <c r="F44" s="1192"/>
      <c r="G44" s="1192"/>
      <c r="H44" s="1193"/>
      <c r="I44" s="358" t="s">
        <v>489</v>
      </c>
      <c r="J44" s="359" t="s">
        <v>489</v>
      </c>
      <c r="K44" s="359" t="s">
        <v>489</v>
      </c>
      <c r="L44" s="359" t="s">
        <v>489</v>
      </c>
      <c r="M44" s="360" t="s">
        <v>489</v>
      </c>
    </row>
    <row r="45" spans="2:13" ht="27.75" customHeight="1" x14ac:dyDescent="0.15">
      <c r="B45" s="1186"/>
      <c r="C45" s="1187"/>
      <c r="D45" s="106"/>
      <c r="E45" s="1192" t="s">
        <v>35</v>
      </c>
      <c r="F45" s="1192"/>
      <c r="G45" s="1192"/>
      <c r="H45" s="1193"/>
      <c r="I45" s="358">
        <v>3485</v>
      </c>
      <c r="J45" s="359">
        <v>3437</v>
      </c>
      <c r="K45" s="359">
        <v>3375</v>
      </c>
      <c r="L45" s="359">
        <v>3351</v>
      </c>
      <c r="M45" s="360">
        <v>3347</v>
      </c>
    </row>
    <row r="46" spans="2:13" ht="27.75" customHeight="1" x14ac:dyDescent="0.15">
      <c r="B46" s="1186"/>
      <c r="C46" s="1187"/>
      <c r="D46" s="107"/>
      <c r="E46" s="1192" t="s">
        <v>36</v>
      </c>
      <c r="F46" s="1192"/>
      <c r="G46" s="1192"/>
      <c r="H46" s="1193"/>
      <c r="I46" s="358">
        <v>14</v>
      </c>
      <c r="J46" s="359">
        <v>13</v>
      </c>
      <c r="K46" s="359">
        <v>12</v>
      </c>
      <c r="L46" s="359">
        <v>11</v>
      </c>
      <c r="M46" s="360">
        <v>31</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13454</v>
      </c>
      <c r="J50" s="359">
        <v>13612</v>
      </c>
      <c r="K50" s="359">
        <v>14331</v>
      </c>
      <c r="L50" s="359">
        <v>15251</v>
      </c>
      <c r="M50" s="360">
        <v>15408</v>
      </c>
    </row>
    <row r="51" spans="2:13" ht="27.75" customHeight="1" x14ac:dyDescent="0.15">
      <c r="B51" s="1186"/>
      <c r="C51" s="1187"/>
      <c r="D51" s="106"/>
      <c r="E51" s="1192" t="s">
        <v>42</v>
      </c>
      <c r="F51" s="1192"/>
      <c r="G51" s="1192"/>
      <c r="H51" s="1193"/>
      <c r="I51" s="358">
        <v>882</v>
      </c>
      <c r="J51" s="359">
        <v>965</v>
      </c>
      <c r="K51" s="359">
        <v>1010</v>
      </c>
      <c r="L51" s="359">
        <v>951</v>
      </c>
      <c r="M51" s="360">
        <v>922</v>
      </c>
    </row>
    <row r="52" spans="2:13" ht="27.75" customHeight="1" x14ac:dyDescent="0.15">
      <c r="B52" s="1188"/>
      <c r="C52" s="1189"/>
      <c r="D52" s="106"/>
      <c r="E52" s="1192" t="s">
        <v>43</v>
      </c>
      <c r="F52" s="1192"/>
      <c r="G52" s="1192"/>
      <c r="H52" s="1193"/>
      <c r="I52" s="358">
        <v>24724</v>
      </c>
      <c r="J52" s="359">
        <v>24235</v>
      </c>
      <c r="K52" s="359">
        <v>23472</v>
      </c>
      <c r="L52" s="359">
        <v>22201</v>
      </c>
      <c r="M52" s="360">
        <v>21001</v>
      </c>
    </row>
    <row r="53" spans="2:13" ht="27.75" customHeight="1" thickBot="1" x14ac:dyDescent="0.2">
      <c r="B53" s="1199" t="s">
        <v>19</v>
      </c>
      <c r="C53" s="1200"/>
      <c r="D53" s="110"/>
      <c r="E53" s="1201" t="s">
        <v>44</v>
      </c>
      <c r="F53" s="1201"/>
      <c r="G53" s="1201"/>
      <c r="H53" s="1202"/>
      <c r="I53" s="361">
        <v>-7478</v>
      </c>
      <c r="J53" s="362">
        <v>-5848</v>
      </c>
      <c r="K53" s="362">
        <v>-6336</v>
      </c>
      <c r="L53" s="362">
        <v>-6123</v>
      </c>
      <c r="M53" s="363">
        <v>-8420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PRTzJw9FR86TOtkIAtPJIs5quFT0HHEpcb5R14IczlRZqsFFw5fqbFTCZZu+na+76AzRNbBz3C11yFB+UCgKQ==" saltValue="mmJ4ekSuYuWVteVROzt4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2938</v>
      </c>
      <c r="G55" s="122">
        <v>3192</v>
      </c>
      <c r="H55" s="123">
        <v>3227</v>
      </c>
    </row>
    <row r="56" spans="2:8" ht="52.5" customHeight="1" x14ac:dyDescent="0.15">
      <c r="B56" s="124"/>
      <c r="C56" s="1213" t="s">
        <v>47</v>
      </c>
      <c r="D56" s="1213"/>
      <c r="E56" s="1214"/>
      <c r="F56" s="125">
        <v>1037</v>
      </c>
      <c r="G56" s="125">
        <v>1037</v>
      </c>
      <c r="H56" s="126">
        <v>1092</v>
      </c>
    </row>
    <row r="57" spans="2:8" ht="53.25" customHeight="1" x14ac:dyDescent="0.15">
      <c r="B57" s="124"/>
      <c r="C57" s="1215" t="s">
        <v>48</v>
      </c>
      <c r="D57" s="1215"/>
      <c r="E57" s="1216"/>
      <c r="F57" s="127">
        <v>12457</v>
      </c>
      <c r="G57" s="127">
        <v>13100</v>
      </c>
      <c r="H57" s="128">
        <v>13034</v>
      </c>
    </row>
    <row r="58" spans="2:8" ht="45.75" customHeight="1" x14ac:dyDescent="0.15">
      <c r="B58" s="129"/>
      <c r="C58" s="1203" t="s">
        <v>563</v>
      </c>
      <c r="D58" s="1204"/>
      <c r="E58" s="1205"/>
      <c r="F58" s="130">
        <v>5018</v>
      </c>
      <c r="G58" s="130">
        <v>4979</v>
      </c>
      <c r="H58" s="131">
        <v>4770</v>
      </c>
    </row>
    <row r="59" spans="2:8" ht="45.75" customHeight="1" x14ac:dyDescent="0.15">
      <c r="B59" s="129"/>
      <c r="C59" s="1203" t="s">
        <v>564</v>
      </c>
      <c r="D59" s="1204"/>
      <c r="E59" s="1205"/>
      <c r="F59" s="130">
        <v>2890</v>
      </c>
      <c r="G59" s="130">
        <v>2890</v>
      </c>
      <c r="H59" s="131">
        <v>2890</v>
      </c>
    </row>
    <row r="60" spans="2:8" ht="45.75" customHeight="1" x14ac:dyDescent="0.15">
      <c r="B60" s="129"/>
      <c r="C60" s="1203" t="s">
        <v>565</v>
      </c>
      <c r="D60" s="1204"/>
      <c r="E60" s="1205"/>
      <c r="F60" s="130">
        <v>2067</v>
      </c>
      <c r="G60" s="130">
        <v>2050</v>
      </c>
      <c r="H60" s="131">
        <v>2035</v>
      </c>
    </row>
    <row r="61" spans="2:8" ht="45.75" customHeight="1" x14ac:dyDescent="0.15">
      <c r="B61" s="129"/>
      <c r="C61" s="1203" t="s">
        <v>566</v>
      </c>
      <c r="D61" s="1204"/>
      <c r="E61" s="1205"/>
      <c r="F61" s="130">
        <v>542</v>
      </c>
      <c r="G61" s="130">
        <v>719</v>
      </c>
      <c r="H61" s="131">
        <v>878</v>
      </c>
    </row>
    <row r="62" spans="2:8" ht="45.75" customHeight="1" thickBot="1" x14ac:dyDescent="0.2">
      <c r="B62" s="132"/>
      <c r="C62" s="1206" t="s">
        <v>567</v>
      </c>
      <c r="D62" s="1207"/>
      <c r="E62" s="1208"/>
      <c r="F62" s="133" t="s">
        <v>568</v>
      </c>
      <c r="G62" s="133">
        <v>500</v>
      </c>
      <c r="H62" s="134">
        <v>600</v>
      </c>
    </row>
    <row r="63" spans="2:8" ht="52.5" customHeight="1" thickBot="1" x14ac:dyDescent="0.2">
      <c r="B63" s="135"/>
      <c r="C63" s="1209" t="s">
        <v>49</v>
      </c>
      <c r="D63" s="1209"/>
      <c r="E63" s="1210"/>
      <c r="F63" s="136">
        <v>16432</v>
      </c>
      <c r="G63" s="136">
        <v>17329</v>
      </c>
      <c r="H63" s="137">
        <v>17353</v>
      </c>
    </row>
    <row r="64" spans="2:8" x14ac:dyDescent="0.15"/>
  </sheetData>
  <sheetProtection algorithmName="SHA-512" hashValue="fu5u1cdaR+7jhDhByygKesjNlG3NmJeQ/t7zFcSK5Re6H1iHY8l9EUsCS3rLyXxXEKM9FGPyGUbqxZnxkkLrQg==" saltValue="/OTqlxfhVgrhFqESIbdW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134971</v>
      </c>
      <c r="E3" s="156"/>
      <c r="F3" s="157">
        <v>132981</v>
      </c>
      <c r="G3" s="158"/>
      <c r="H3" s="159"/>
    </row>
    <row r="4" spans="1:8" x14ac:dyDescent="0.15">
      <c r="A4" s="160"/>
      <c r="B4" s="161"/>
      <c r="C4" s="162"/>
      <c r="D4" s="163">
        <v>88562</v>
      </c>
      <c r="E4" s="164"/>
      <c r="F4" s="165">
        <v>56973</v>
      </c>
      <c r="G4" s="166"/>
      <c r="H4" s="167"/>
    </row>
    <row r="5" spans="1:8" x14ac:dyDescent="0.15">
      <c r="A5" s="148" t="s">
        <v>521</v>
      </c>
      <c r="B5" s="153"/>
      <c r="C5" s="154"/>
      <c r="D5" s="155">
        <v>139912</v>
      </c>
      <c r="E5" s="156"/>
      <c r="F5" s="157">
        <v>128523</v>
      </c>
      <c r="G5" s="158"/>
      <c r="H5" s="159"/>
    </row>
    <row r="6" spans="1:8" x14ac:dyDescent="0.15">
      <c r="A6" s="160"/>
      <c r="B6" s="161"/>
      <c r="C6" s="162"/>
      <c r="D6" s="163">
        <v>98161</v>
      </c>
      <c r="E6" s="164"/>
      <c r="F6" s="165">
        <v>56792</v>
      </c>
      <c r="G6" s="166"/>
      <c r="H6" s="167"/>
    </row>
    <row r="7" spans="1:8" x14ac:dyDescent="0.15">
      <c r="A7" s="148" t="s">
        <v>522</v>
      </c>
      <c r="B7" s="153"/>
      <c r="C7" s="154"/>
      <c r="D7" s="155">
        <v>90102</v>
      </c>
      <c r="E7" s="156"/>
      <c r="F7" s="157">
        <v>92919</v>
      </c>
      <c r="G7" s="158"/>
      <c r="H7" s="159"/>
    </row>
    <row r="8" spans="1:8" x14ac:dyDescent="0.15">
      <c r="A8" s="160"/>
      <c r="B8" s="161"/>
      <c r="C8" s="162"/>
      <c r="D8" s="163">
        <v>47411</v>
      </c>
      <c r="E8" s="164"/>
      <c r="F8" s="165">
        <v>54128</v>
      </c>
      <c r="G8" s="166"/>
      <c r="H8" s="167"/>
    </row>
    <row r="9" spans="1:8" x14ac:dyDescent="0.15">
      <c r="A9" s="148" t="s">
        <v>523</v>
      </c>
      <c r="B9" s="153"/>
      <c r="C9" s="154"/>
      <c r="D9" s="155">
        <v>81114</v>
      </c>
      <c r="E9" s="156"/>
      <c r="F9" s="157">
        <v>103663</v>
      </c>
      <c r="G9" s="158"/>
      <c r="H9" s="159"/>
    </row>
    <row r="10" spans="1:8" x14ac:dyDescent="0.15">
      <c r="A10" s="160"/>
      <c r="B10" s="161"/>
      <c r="C10" s="162"/>
      <c r="D10" s="163">
        <v>60789</v>
      </c>
      <c r="E10" s="164"/>
      <c r="F10" s="165">
        <v>64346</v>
      </c>
      <c r="G10" s="166"/>
      <c r="H10" s="167"/>
    </row>
    <row r="11" spans="1:8" x14ac:dyDescent="0.15">
      <c r="A11" s="148" t="s">
        <v>524</v>
      </c>
      <c r="B11" s="153"/>
      <c r="C11" s="154"/>
      <c r="D11" s="155">
        <v>91761</v>
      </c>
      <c r="E11" s="156"/>
      <c r="F11" s="157">
        <v>92012</v>
      </c>
      <c r="G11" s="158"/>
      <c r="H11" s="159"/>
    </row>
    <row r="12" spans="1:8" x14ac:dyDescent="0.15">
      <c r="A12" s="160"/>
      <c r="B12" s="161"/>
      <c r="C12" s="168"/>
      <c r="D12" s="163">
        <v>65409</v>
      </c>
      <c r="E12" s="164"/>
      <c r="F12" s="165">
        <v>61382</v>
      </c>
      <c r="G12" s="166"/>
      <c r="H12" s="167"/>
    </row>
    <row r="13" spans="1:8" x14ac:dyDescent="0.15">
      <c r="A13" s="148"/>
      <c r="B13" s="153"/>
      <c r="C13" s="169"/>
      <c r="D13" s="170">
        <v>107572</v>
      </c>
      <c r="E13" s="171"/>
      <c r="F13" s="172">
        <v>110020</v>
      </c>
      <c r="G13" s="173"/>
      <c r="H13" s="159"/>
    </row>
    <row r="14" spans="1:8" x14ac:dyDescent="0.15">
      <c r="A14" s="160"/>
      <c r="B14" s="161"/>
      <c r="C14" s="162"/>
      <c r="D14" s="163">
        <v>72066</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8.52</v>
      </c>
      <c r="C19" s="174">
        <f>ROUND(VALUE(SUBSTITUTE(実質収支比率等に係る経年分析!G$48,"▲","-")),2)</f>
        <v>6.79</v>
      </c>
      <c r="D19" s="174">
        <f>ROUND(VALUE(SUBSTITUTE(実質収支比率等に係る経年分析!H$48,"▲","-")),2)</f>
        <v>9.5399999999999991</v>
      </c>
      <c r="E19" s="174">
        <f>ROUND(VALUE(SUBSTITUTE(実質収支比率等に係る経年分析!I$48,"▲","-")),2)</f>
        <v>8.73</v>
      </c>
      <c r="F19" s="174">
        <f>ROUND(VALUE(SUBSTITUTE(実質収支比率等に係る経年分析!J$48,"▲","-")),2)</f>
        <v>8.14</v>
      </c>
    </row>
    <row r="20" spans="1:11" x14ac:dyDescent="0.15">
      <c r="A20" s="174" t="s">
        <v>53</v>
      </c>
      <c r="B20" s="174">
        <f>ROUND(VALUE(SUBSTITUTE(実質収支比率等に係る経年分析!F$47,"▲","-")),2)</f>
        <v>24.18</v>
      </c>
      <c r="C20" s="174">
        <f>ROUND(VALUE(SUBSTITUTE(実質収支比率等に係る経年分析!G$47,"▲","-")),2)</f>
        <v>26.25</v>
      </c>
      <c r="D20" s="174">
        <f>ROUND(VALUE(SUBSTITUTE(実質収支比率等に係る経年分析!H$47,"▲","-")),2)</f>
        <v>23.72</v>
      </c>
      <c r="E20" s="174">
        <f>ROUND(VALUE(SUBSTITUTE(実質収支比率等に係る経年分析!I$47,"▲","-")),2)</f>
        <v>26.47</v>
      </c>
      <c r="F20" s="174">
        <f>ROUND(VALUE(SUBSTITUTE(実質収支比率等に係る経年分析!J$47,"▲","-")),2)</f>
        <v>26.55</v>
      </c>
    </row>
    <row r="21" spans="1:11" x14ac:dyDescent="0.15">
      <c r="A21" s="174" t="s">
        <v>54</v>
      </c>
      <c r="B21" s="174">
        <f>IF(ISNUMBER(VALUE(SUBSTITUTE(実質収支比率等に係る経年分析!F$49,"▲","-"))),ROUND(VALUE(SUBSTITUTE(実質収支比率等に係る経年分析!F$49,"▲","-")),2),NA())</f>
        <v>8.9700000000000006</v>
      </c>
      <c r="C21" s="174">
        <f>IF(ISNUMBER(VALUE(SUBSTITUTE(実質収支比率等に係る経年分析!G$49,"▲","-"))),ROUND(VALUE(SUBSTITUTE(実質収支比率等に係る経年分析!G$49,"▲","-")),2),NA())</f>
        <v>8.75</v>
      </c>
      <c r="D21" s="174">
        <f>IF(ISNUMBER(VALUE(SUBSTITUTE(実質収支比率等に係る経年分析!H$49,"▲","-"))),ROUND(VALUE(SUBSTITUTE(実質収支比率等に係る経年分析!H$49,"▲","-")),2),NA())</f>
        <v>7.86</v>
      </c>
      <c r="E21" s="174">
        <f>IF(ISNUMBER(VALUE(SUBSTITUTE(実質収支比率等に係る経年分析!I$49,"▲","-"))),ROUND(VALUE(SUBSTITUTE(実質収支比率等に係る経年分析!I$49,"▲","-")),2),NA())</f>
        <v>1.03</v>
      </c>
      <c r="F21" s="174">
        <f>IF(ISNUMBER(VALUE(SUBSTITUTE(実質収支比率等に係る経年分析!J$49,"▲","-"))),ROUND(VALUE(SUBSTITUTE(実質収支比率等に係る経年分析!J$49,"▲","-")),2),NA())</f>
        <v>-0.24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交通船特別会計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9.5399999999999991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8.1300000000000008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10.72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3008</v>
      </c>
      <c r="E42" s="176"/>
      <c r="F42" s="176"/>
      <c r="G42" s="176">
        <f>'実質公債費比率（分子）の構造'!L$52</f>
        <v>3002</v>
      </c>
      <c r="H42" s="176"/>
      <c r="I42" s="176"/>
      <c r="J42" s="176">
        <f>'実質公債費比率（分子）の構造'!M$52</f>
        <v>2700</v>
      </c>
      <c r="K42" s="176"/>
      <c r="L42" s="176"/>
      <c r="M42" s="176">
        <f>'実質公債費比率（分子）の構造'!N$52</f>
        <v>2767</v>
      </c>
      <c r="N42" s="176"/>
      <c r="O42" s="176"/>
      <c r="P42" s="176">
        <f>'実質公債費比率（分子）の構造'!O$52</f>
        <v>2806</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f>'実質公債費比率（分子）の構造'!N$51</f>
        <v>1</v>
      </c>
      <c r="L43" s="176"/>
      <c r="M43" s="176"/>
      <c r="N43" s="176">
        <f>'実質公債費比率（分子）の構造'!O$51</f>
        <v>2</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723</v>
      </c>
      <c r="C46" s="176"/>
      <c r="D46" s="176"/>
      <c r="E46" s="176">
        <f>'実質公債費比率（分子）の構造'!L$48</f>
        <v>730</v>
      </c>
      <c r="F46" s="176"/>
      <c r="G46" s="176"/>
      <c r="H46" s="176">
        <f>'実質公債費比率（分子）の構造'!M$48</f>
        <v>718</v>
      </c>
      <c r="I46" s="176"/>
      <c r="J46" s="176"/>
      <c r="K46" s="176">
        <f>'実質公債費比率（分子）の構造'!N$48</f>
        <v>682</v>
      </c>
      <c r="L46" s="176"/>
      <c r="M46" s="176"/>
      <c r="N46" s="176">
        <f>'実質公債費比率（分子）の構造'!O$48</f>
        <v>747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2005</v>
      </c>
      <c r="C49" s="176"/>
      <c r="D49" s="176"/>
      <c r="E49" s="176">
        <f>'実質公債費比率（分子）の構造'!L$45</f>
        <v>1995</v>
      </c>
      <c r="F49" s="176"/>
      <c r="G49" s="176"/>
      <c r="H49" s="176">
        <f>'実質公債費比率（分子）の構造'!M$45</f>
        <v>2006</v>
      </c>
      <c r="I49" s="176"/>
      <c r="J49" s="176"/>
      <c r="K49" s="176">
        <f>'実質公債費比率（分子）の構造'!N$45</f>
        <v>2076</v>
      </c>
      <c r="L49" s="176"/>
      <c r="M49" s="176"/>
      <c r="N49" s="176">
        <f>'実質公債費比率（分子）の構造'!O$45</f>
        <v>2260</v>
      </c>
      <c r="O49" s="176"/>
      <c r="P49" s="176"/>
    </row>
    <row r="50" spans="1:16" x14ac:dyDescent="0.15">
      <c r="A50" s="176" t="s">
        <v>67</v>
      </c>
      <c r="B50" s="176" t="e">
        <f>NA()</f>
        <v>#N/A</v>
      </c>
      <c r="C50" s="176">
        <f>IF(ISNUMBER('実質公債費比率（分子）の構造'!K$53),'実質公債費比率（分子）の構造'!K$53,NA())</f>
        <v>-280</v>
      </c>
      <c r="D50" s="176" t="e">
        <f>NA()</f>
        <v>#N/A</v>
      </c>
      <c r="E50" s="176" t="e">
        <f>NA()</f>
        <v>#N/A</v>
      </c>
      <c r="F50" s="176">
        <f>IF(ISNUMBER('実質公債費比率（分子）の構造'!L$53),'実質公債費比率（分子）の構造'!L$53,NA())</f>
        <v>-276</v>
      </c>
      <c r="G50" s="176" t="e">
        <f>NA()</f>
        <v>#N/A</v>
      </c>
      <c r="H50" s="176" t="e">
        <f>NA()</f>
        <v>#N/A</v>
      </c>
      <c r="I50" s="176">
        <f>IF(ISNUMBER('実質公債費比率（分子）の構造'!M$53),'実質公債費比率（分子）の構造'!M$53,NA())</f>
        <v>25</v>
      </c>
      <c r="J50" s="176" t="e">
        <f>NA()</f>
        <v>#N/A</v>
      </c>
      <c r="K50" s="176" t="e">
        <f>NA()</f>
        <v>#N/A</v>
      </c>
      <c r="L50" s="176">
        <f>IF(ISNUMBER('実質公債費比率（分子）の構造'!N$53),'実質公債費比率（分子）の構造'!N$53,NA())</f>
        <v>-8</v>
      </c>
      <c r="M50" s="176" t="e">
        <f>NA()</f>
        <v>#N/A</v>
      </c>
      <c r="N50" s="176" t="e">
        <f>NA()</f>
        <v>#N/A</v>
      </c>
      <c r="O50" s="176">
        <f>IF(ISNUMBER('実質公債費比率（分子）の構造'!O$53),'実質公債費比率（分子）の構造'!O$53,NA())</f>
        <v>203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24724</v>
      </c>
      <c r="E56" s="175"/>
      <c r="F56" s="175"/>
      <c r="G56" s="175">
        <f>'将来負担比率（分子）の構造'!J$52</f>
        <v>24235</v>
      </c>
      <c r="H56" s="175"/>
      <c r="I56" s="175"/>
      <c r="J56" s="175">
        <f>'将来負担比率（分子）の構造'!K$52</f>
        <v>23472</v>
      </c>
      <c r="K56" s="175"/>
      <c r="L56" s="175"/>
      <c r="M56" s="175">
        <f>'将来負担比率（分子）の構造'!L$52</f>
        <v>22201</v>
      </c>
      <c r="N56" s="175"/>
      <c r="O56" s="175"/>
      <c r="P56" s="175">
        <f>'将来負担比率（分子）の構造'!M$52</f>
        <v>21001</v>
      </c>
    </row>
    <row r="57" spans="1:16" x14ac:dyDescent="0.15">
      <c r="A57" s="175" t="s">
        <v>42</v>
      </c>
      <c r="B57" s="175"/>
      <c r="C57" s="175"/>
      <c r="D57" s="175">
        <f>'将来負担比率（分子）の構造'!I$51</f>
        <v>882</v>
      </c>
      <c r="E57" s="175"/>
      <c r="F57" s="175"/>
      <c r="G57" s="175">
        <f>'将来負担比率（分子）の構造'!J$51</f>
        <v>965</v>
      </c>
      <c r="H57" s="175"/>
      <c r="I57" s="175"/>
      <c r="J57" s="175">
        <f>'将来負担比率（分子）の構造'!K$51</f>
        <v>1010</v>
      </c>
      <c r="K57" s="175"/>
      <c r="L57" s="175"/>
      <c r="M57" s="175">
        <f>'将来負担比率（分子）の構造'!L$51</f>
        <v>951</v>
      </c>
      <c r="N57" s="175"/>
      <c r="O57" s="175"/>
      <c r="P57" s="175">
        <f>'将来負担比率（分子）の構造'!M$51</f>
        <v>922</v>
      </c>
    </row>
    <row r="58" spans="1:16" x14ac:dyDescent="0.15">
      <c r="A58" s="175" t="s">
        <v>41</v>
      </c>
      <c r="B58" s="175"/>
      <c r="C58" s="175"/>
      <c r="D58" s="175">
        <f>'将来負担比率（分子）の構造'!I$50</f>
        <v>13454</v>
      </c>
      <c r="E58" s="175"/>
      <c r="F58" s="175"/>
      <c r="G58" s="175">
        <f>'将来負担比率（分子）の構造'!J$50</f>
        <v>13612</v>
      </c>
      <c r="H58" s="175"/>
      <c r="I58" s="175"/>
      <c r="J58" s="175">
        <f>'将来負担比率（分子）の構造'!K$50</f>
        <v>14331</v>
      </c>
      <c r="K58" s="175"/>
      <c r="L58" s="175"/>
      <c r="M58" s="175">
        <f>'将来負担比率（分子）の構造'!L$50</f>
        <v>15251</v>
      </c>
      <c r="N58" s="175"/>
      <c r="O58" s="175"/>
      <c r="P58" s="175">
        <f>'将来負担比率（分子）の構造'!M$50</f>
        <v>15408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14</v>
      </c>
      <c r="C61" s="175"/>
      <c r="D61" s="175"/>
      <c r="E61" s="175">
        <f>'将来負担比率（分子）の構造'!J$46</f>
        <v>13</v>
      </c>
      <c r="F61" s="175"/>
      <c r="G61" s="175"/>
      <c r="H61" s="175">
        <f>'将来負担比率（分子）の構造'!K$46</f>
        <v>12</v>
      </c>
      <c r="I61" s="175"/>
      <c r="J61" s="175"/>
      <c r="K61" s="175">
        <f>'将来負担比率（分子）の構造'!L$46</f>
        <v>11</v>
      </c>
      <c r="L61" s="175"/>
      <c r="M61" s="175"/>
      <c r="N61" s="175">
        <f>'将来負担比率（分子）の構造'!M$46</f>
        <v>31</v>
      </c>
      <c r="O61" s="175"/>
      <c r="P61" s="175"/>
    </row>
    <row r="62" spans="1:16" x14ac:dyDescent="0.15">
      <c r="A62" s="175" t="s">
        <v>35</v>
      </c>
      <c r="B62" s="175">
        <f>'将来負担比率（分子）の構造'!I$45</f>
        <v>3485</v>
      </c>
      <c r="C62" s="175"/>
      <c r="D62" s="175"/>
      <c r="E62" s="175">
        <f>'将来負担比率（分子）の構造'!J$45</f>
        <v>3437</v>
      </c>
      <c r="F62" s="175"/>
      <c r="G62" s="175"/>
      <c r="H62" s="175">
        <f>'将来負担比率（分子）の構造'!K$45</f>
        <v>3375</v>
      </c>
      <c r="I62" s="175"/>
      <c r="J62" s="175"/>
      <c r="K62" s="175">
        <f>'将来負担比率（分子）の構造'!L$45</f>
        <v>3351</v>
      </c>
      <c r="L62" s="175"/>
      <c r="M62" s="175"/>
      <c r="N62" s="175">
        <f>'将来負担比率（分子）の構造'!M$45</f>
        <v>3347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7793</v>
      </c>
      <c r="C64" s="175"/>
      <c r="D64" s="175"/>
      <c r="E64" s="175">
        <f>'将来負担比率（分子）の構造'!J$43</f>
        <v>8897</v>
      </c>
      <c r="F64" s="175"/>
      <c r="G64" s="175"/>
      <c r="H64" s="175">
        <f>'将来負担比率（分子）の構造'!K$43</f>
        <v>9289</v>
      </c>
      <c r="I64" s="175"/>
      <c r="J64" s="175"/>
      <c r="K64" s="175">
        <f>'将来負担比率（分子）の構造'!L$43</f>
        <v>9198</v>
      </c>
      <c r="L64" s="175"/>
      <c r="M64" s="175"/>
      <c r="N64" s="175">
        <f>'将来負担比率（分子）の構造'!M$43</f>
        <v>6305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20292</v>
      </c>
      <c r="C66" s="175"/>
      <c r="D66" s="175"/>
      <c r="E66" s="175">
        <f>'将来負担比率（分子）の構造'!J$41</f>
        <v>20616</v>
      </c>
      <c r="F66" s="175"/>
      <c r="G66" s="175"/>
      <c r="H66" s="175">
        <f>'将来負担比率（分子）の構造'!K$41</f>
        <v>19802</v>
      </c>
      <c r="I66" s="175"/>
      <c r="J66" s="175"/>
      <c r="K66" s="175">
        <f>'将来負担比率（分子）の構造'!L$41</f>
        <v>19719</v>
      </c>
      <c r="L66" s="175"/>
      <c r="M66" s="175"/>
      <c r="N66" s="175">
        <f>'将来負担比率（分子）の構造'!M$41</f>
        <v>19229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2938</v>
      </c>
      <c r="C72" s="179">
        <f>基金残高に係る経年分析!G55</f>
        <v>3192</v>
      </c>
      <c r="D72" s="179">
        <f>基金残高に係る経年分析!H55</f>
        <v>3227</v>
      </c>
    </row>
    <row r="73" spans="1:16" x14ac:dyDescent="0.15">
      <c r="A73" s="178" t="s">
        <v>74</v>
      </c>
      <c r="B73" s="179">
        <f>基金残高に係る経年分析!F56</f>
        <v>1037</v>
      </c>
      <c r="C73" s="179">
        <f>基金残高に係る経年分析!G56</f>
        <v>1037</v>
      </c>
      <c r="D73" s="179">
        <f>基金残高に係る経年分析!H56</f>
        <v>1092</v>
      </c>
    </row>
    <row r="74" spans="1:16" x14ac:dyDescent="0.15">
      <c r="A74" s="178" t="s">
        <v>75</v>
      </c>
      <c r="B74" s="179">
        <f>基金残高に係る経年分析!F57</f>
        <v>12457</v>
      </c>
      <c r="C74" s="179">
        <f>基金残高に係る経年分析!G57</f>
        <v>13100</v>
      </c>
      <c r="D74" s="179">
        <f>基金残高に係る経年分析!H57</f>
        <v>13034</v>
      </c>
    </row>
  </sheetData>
  <sheetProtection algorithmName="SHA-512" hashValue="im+rH82ZM2XKAhnWX27lhkWM2Gkp1MwqGKNCahXSWjLSngrYvpRLg80Iv9YzRUzl465kYpw2hyupGLgSthNFSQ==" saltValue="h9Ds6Oq4ibF2fj2tEW/M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2025-03-13T00:56:07Z</cp:lastPrinted>
  <dcterms:created xsi:type="dcterms:W3CDTF">2025-02-19T05:07:36Z</dcterms:created>
  <dcterms:modified xsi:type="dcterms:W3CDTF">2025-03-18T04:20:07Z</dcterms:modified>
  <cp:category/>
</cp:coreProperties>
</file>