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ivfs\所属用ファイルサーバ\02520\40財政班\203 財政状況資料集（内容確認等）\令和５年度決算（R6年度作業）\05_HP掲載\各団体データ\"/>
    </mc:Choice>
  </mc:AlternateContent>
  <xr:revisionPtr revIDLastSave="0" documentId="13_ncr:1_{EB6B3070-AA10-45A0-B1BB-3418841FB97D}" xr6:coauthVersionLast="47" xr6:coauthVersionMax="47" xr10:uidLastSave="{00000000-0000-0000-0000-000000000000}"/>
  <bookViews>
    <workbookView xWindow="1275" yWindow="-120" windowWidth="27645"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C36" i="10"/>
  <c r="AM35"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W34" i="10" l="1"/>
  <c r="BW35" i="10" s="1"/>
  <c r="BW36" i="10" s="1"/>
  <c r="BW37" i="10" s="1"/>
  <c r="BW38" i="10" s="1"/>
  <c r="BW39" i="10" s="1"/>
  <c r="BW40" i="10" s="1"/>
  <c r="BW41" i="10" s="1"/>
  <c r="BW42" i="10" s="1"/>
  <c r="CO34" i="10" l="1"/>
  <c r="CO35" i="10" s="1"/>
  <c r="CO36" i="10" s="1"/>
  <c r="CO37" i="10" s="1"/>
  <c r="CO38" i="10" s="1"/>
  <c r="CO39" i="10" s="1"/>
</calcChain>
</file>

<file path=xl/sharedStrings.xml><?xml version="1.0" encoding="utf-8"?>
<sst xmlns="http://schemas.openxmlformats.org/spreadsheetml/2006/main" count="1109" uniqueCount="569">
  <si>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</si>
  <si>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</si>
  <si>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</si>
  <si>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</si>
  <si>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</si>
  <si>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</si>
  <si>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</si>
  <si>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</si>
  <si>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</si>
  <si>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</si>
  <si>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</si>
  <si>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</si>
  <si>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</si>
  <si>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</si>
  <si>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</si>
  <si>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</si>
  <si>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</si>
  <si>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</si>
  <si>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</si>
  <si>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</si>
  <si>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</si>
  <si>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</si>
  <si>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</si>
  <si>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</si>
  <si>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</si>
  <si>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</si>
  <si>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</si>
  <si>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</si>
  <si>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</si>
  <si>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</si>
  <si>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</si>
  <si>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</si>
  <si>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</si>
  <si>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</si>
  <si>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</si>
  <si>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</si>
  <si>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</si>
  <si>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</si>
  <si>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</si>
  <si>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</si>
  <si>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</si>
  <si>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</si>
  <si>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</si>
  <si>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</si>
  <si>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</si>
  <si>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</si>
  <si>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</si>
  <si>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</si>
  <si>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</si>
  <si>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</si>
  <si>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</si>
  <si>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</si>
  <si>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</si>
  <si>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</si>
  <si>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</si>
  <si>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</si>
  <si>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</si>
  <si>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</si>
  <si>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</si>
  <si>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</si>
  <si>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</si>
  <si>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</si>
  <si>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</si>
  <si>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</si>
  <si>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</si>
  <si>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</si>
  <si>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</si>
  <si>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</si>
  <si>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</si>
  <si>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</si>
  <si>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</si>
  <si>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</si>
  <si>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</si>
  <si>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</si>
  <si>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</si>
  <si>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</si>
  <si>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</si>
  <si>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</si>
  <si>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</si>
  <si>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</si>
  <si>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</si>
  <si>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</si>
  <si>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</si>
  <si>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</si>
  <si>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</si>
  <si>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</si>
  <si>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</si>
  <si>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</si>
  <si>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</si>
  <si>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</si>
  <si>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</si>
  <si>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</si>
  <si>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</si>
  <si>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</si>
  <si>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壱岐市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</si>
  <si>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</si>
  <si>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</si>
  <si>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</si>
  <si>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</si>
  <si>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</si>
  <si>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</si>
  <si>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</si>
  <si>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</si>
  <si>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</si>
  <si>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</si>
  <si>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</si>
  <si>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</si>
  <si>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</si>
  <si>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</si>
  <si>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</si>
  <si>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</si>
  <si>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</si>
  <si>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</si>
  <si>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</si>
  <si>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</si>
  <si>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</si>
  <si>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</si>
  <si>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</si>
  <si>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</si>
  <si>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</si>
  <si>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</si>
  <si>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</si>
  <si>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</si>
  <si>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</si>
  <si>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</si>
  <si>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</si>
  <si>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</si>
  <si>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</si>
  <si>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</si>
  <si>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</si>
  <si>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</si>
  <si>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</si>
  <si>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</si>
  <si>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</si>
  <si>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</si>
  <si>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</si>
  <si>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</si>
  <si>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</si>
  <si>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</si>
  <si>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</si>
  <si>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</si>
  <si>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</si>
  <si>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</si>
  <si>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</si>
  <si>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</si>
  <si>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</si>
  <si>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</si>
  <si>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</si>
  <si>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</si>
  <si>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</si>
  <si>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</si>
  <si>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</si>
  <si>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</si>
  <si>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</si>
  <si>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</si>
  <si>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</si>
  <si>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</si>
  <si>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</si>
  <si>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</si>
  <si>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</si>
  <si>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</si>
  <si>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</si>
  <si>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</si>
  <si>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</si>
  <si>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</si>
  <si>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</si>
  <si>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</si>
  <si>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</si>
  <si>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</si>
  <si>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</si>
  <si>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</si>
  <si>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</si>
  <si>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</si>
  <si>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</si>
  <si>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</si>
  <si>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</si>
  <si>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</si>
  <si>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</si>
  <si>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</si>
  <si>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</si>
  <si>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</si>
  <si>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</si>
  <si>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</si>
  <si>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</si>
  <si>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</si>
  <si>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</si>
  <si>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</si>
  <si>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</si>
  <si>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</si>
  <si>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</si>
  <si>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</si>
  <si>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</si>
  <si>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</si>
  <si>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</si>
  <si>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</si>
  <si>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</si>
  <si>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</si>
  <si>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</si>
  <si>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</si>
  <si>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</si>
  <si>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</si>
  <si>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</si>
  <si>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</si>
  <si>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長崎県壱岐市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</si>
  <si>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</si>
  <si>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</si>
  <si>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</si>
  <si>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</si>
  <si>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</si>
  <si>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</si>
  <si>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</si>
  <si>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</si>
  <si>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</si>
  <si>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</si>
  <si>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</si>
  <si>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</si>
  <si>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</si>
  <si>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</si>
  <si>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</si>
  <si>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</si>
  <si>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</si>
  <si>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</si>
  <si>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</si>
  <si>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</si>
  <si>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</si>
  <si>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</si>
  <si>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</si>
  <si>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</si>
  <si>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</si>
  <si>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</si>
  <si>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</si>
  <si>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</si>
  <si>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</si>
  <si>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</si>
  <si>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</si>
  <si>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</si>
  <si>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</si>
  <si>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</si>
  <si>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</si>
  <si>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</si>
  <si>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</si>
  <si>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</si>
  <si>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</si>
  <si>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</si>
  <si>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</si>
  <si>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</si>
  <si>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</si>
  <si>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</si>
  <si>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</si>
  <si>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</si>
  <si>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</si>
  <si>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</si>
  <si>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</si>
  <si>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</si>
  <si>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</si>
  <si>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</si>
  <si>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</si>
  <si>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</si>
  <si>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</si>
  <si>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</si>
  <si>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</si>
  <si>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</si>
  <si>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</si>
  <si>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</si>
  <si>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</si>
  <si>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</si>
  <si>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</si>
  <si>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</si>
  <si>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</si>
  <si>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</si>
  <si>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</si>
  <si>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</si>
  <si>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</si>
  <si>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</si>
  <si>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</si>
  <si>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</si>
  <si>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</si>
  <si>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</si>
  <si>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</si>
  <si>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</si>
  <si>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</si>
  <si>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</si>
  <si>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</si>
  <si>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</si>
  <si>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</si>
  <si>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</si>
  <si>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</si>
  <si>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</si>
  <si>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</si>
  <si>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</si>
  <si>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</si>
  <si>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</si>
  <si>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</si>
  <si>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</si>
  <si>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</si>
  <si>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</si>
  <si>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</si>
  <si>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</si>
  <si>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</si>
  <si>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</si>
  <si>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</si>
  <si>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</si>
  <si>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</si>
  <si>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</si>
  <si>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</si>
  <si>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</si>
  <si>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</si>
  <si>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</si>
  <si>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</si>
  <si>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</si>
  <si>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</si>
  <si>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</si>
  <si>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</si>
  <si>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</si>
  <si>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</si>
  <si>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</si>
  <si>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</si>
  <si>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</si>
  <si>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</si>
  <si>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</si>
  <si>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</si>
  <si>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</si>
  <si>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</si>
  <si>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</si>
  <si>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</si>
  <si>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</si>
  <si>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</si>
  <si>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</si>
  <si>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</si>
  <si>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</si>
  <si>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</si>
  <si>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</si>
  <si>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</si>
  <si>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</si>
  <si>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</si>
  <si>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</si>
  <si>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</si>
  <si>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</si>
  <si>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</si>
  <si>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</si>
  <si>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</si>
  <si>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</si>
  <si>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</si>
  <si>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</si>
  <si>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</si>
  <si>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</si>
  <si>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</si>
  <si>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</si>
  <si>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</si>
  <si>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</si>
  <si>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</si>
  <si>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</si>
  <si>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</si>
  <si>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</si>
  <si>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長崎県壱岐市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</si>
  <si>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</si>
  <si>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</si>
  <si>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</si>
  <si>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</si>
  <si>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</si>
  <si>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</si>
  <si>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</si>
  <si>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</si>
  <si>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</si>
  <si>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</si>
  <si>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</si>
  <si>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</si>
  <si>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</si>
  <si>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</si>
  <si>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</si>
  <si>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</si>
  <si>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</si>
  <si>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</si>
  <si>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</si>
  <si>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</si>
  <si>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壱岐市農業機械銀行特別会計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</si>
  <si>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</si>
  <si>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</si>
  <si>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</si>
  <si>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</si>
  <si>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</si>
  <si>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</si>
  <si>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</si>
  <si>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</si>
  <si>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</si>
  <si>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</si>
  <si>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</si>
  <si>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</si>
  <si>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</si>
  <si>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壱岐市国民健康保険事業特別会計</t>
    <phoneticPr fontId="5"/>
  </si>
  <si>
    <t>壱岐市介護保険事業特別会計</t>
    <phoneticPr fontId="5"/>
  </si>
  <si>
    <t>壱岐市後期高齢者医療事業特別会計</t>
    <phoneticPr fontId="5"/>
  </si>
  <si>
    <t>壱岐市水道事業会計</t>
    <phoneticPr fontId="5"/>
  </si>
  <si>
    <t>法適用企業</t>
    <phoneticPr fontId="5"/>
  </si>
  <si>
    <t>壱岐市下水道事業特別会計</t>
    <phoneticPr fontId="5"/>
  </si>
  <si>
    <t>壱岐市三島航路事業特別会計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</si>
  <si>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</si>
  <si>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</si>
  <si>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</si>
  <si>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</si>
  <si>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</si>
  <si>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</si>
  <si>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</si>
  <si>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</si>
  <si>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</si>
  <si>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</si>
  <si>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</si>
  <si>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</si>
  <si>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</si>
  <si>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</si>
  <si>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</si>
  <si>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</si>
  <si>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</si>
  <si>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</si>
  <si>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</si>
  <si>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</si>
  <si>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</si>
  <si>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</si>
  <si>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</si>
  <si>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</si>
  <si>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</si>
  <si>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</si>
  <si>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</si>
  <si>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</si>
  <si>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</si>
  <si>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</si>
  <si>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</si>
  <si>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</si>
  <si>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</si>
  <si>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</si>
  <si>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</si>
  <si>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</si>
  <si>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</si>
  <si>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</si>
  <si>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</si>
  <si>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</si>
  <si>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</si>
  <si>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</si>
  <si>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</si>
  <si>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</si>
  <si>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</si>
  <si>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</si>
  <si>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</si>
  <si>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</si>
  <si>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</si>
  <si>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</si>
  <si>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</si>
  <si>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</si>
  <si>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</si>
  <si>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</si>
  <si>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</si>
  <si>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</si>
  <si>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</si>
  <si>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</si>
  <si>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</si>
  <si>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</si>
  <si>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</si>
  <si>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</si>
  <si>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</si>
  <si>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</si>
  <si>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</si>
  <si>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</si>
  <si>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</si>
  <si>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</si>
  <si>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</si>
  <si>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</si>
  <si>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</si>
  <si>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</si>
  <si>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</si>
  <si>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</si>
  <si>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</si>
  <si>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</si>
  <si>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</si>
  <si>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</si>
  <si>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</si>
  <si>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</si>
  <si>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</si>
  <si>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</si>
  <si>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</si>
  <si>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</si>
  <si>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</si>
  <si>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</si>
  <si>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</si>
  <si>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</si>
  <si>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</si>
  <si>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</si>
  <si>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</si>
  <si>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</si>
  <si>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</si>
  <si>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</si>
  <si>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</si>
  <si>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</si>
  <si>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</si>
  <si>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</si>
  <si>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</si>
  <si>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</si>
  <si>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</si>
  <si>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</si>
  <si>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</si>
  <si>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</si>
  <si>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</si>
  <si>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</si>
  <si>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</si>
  <si>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</si>
  <si>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</si>
  <si>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</si>
  <si>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</si>
  <si>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</si>
  <si>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</si>
  <si>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</si>
  <si>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</si>
  <si>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</si>
  <si>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</si>
  <si>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</si>
  <si>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</si>
  <si>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</si>
  <si>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</si>
  <si>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</si>
  <si>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</si>
  <si>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</si>
  <si>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</si>
  <si>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</si>
  <si>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</si>
  <si>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</si>
  <si>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</si>
  <si>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</si>
  <si>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</si>
  <si>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</si>
  <si>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</si>
  <si>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</si>
  <si>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</si>
  <si>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0.76</t>
  </si>
  <si>
    <t>壱岐市水道事業会計</t>
  </si>
  <si>
    <t>一般会計</t>
  </si>
  <si>
    <t>壱岐市介護保険事業特別会計</t>
  </si>
  <si>
    <t>壱岐市下水道事業特別会計</t>
  </si>
  <si>
    <t>壱岐市農業機械銀行特別会計</t>
  </si>
  <si>
    <t>壱岐市国民健康保険事業特別会計</t>
  </si>
  <si>
    <t>壱岐市後期高齢者医療事業特別会計</t>
  </si>
  <si>
    <t>壱岐市三島航路事業特別会計</t>
  </si>
  <si>
    <t>その他会計（赤字）</t>
  </si>
  <si>
    <t>その他会計（黒字）</t>
  </si>
  <si>
    <t>R01</t>
    <phoneticPr fontId="5"/>
  </si>
  <si>
    <t>R02</t>
    <phoneticPr fontId="5"/>
  </si>
  <si>
    <t>R03</t>
    <phoneticPr fontId="5"/>
  </si>
  <si>
    <t>R04</t>
    <phoneticPr fontId="5"/>
  </si>
  <si>
    <t>R05</t>
    <phoneticPr fontId="5"/>
  </si>
  <si>
    <t>法非適用企業</t>
    <rPh sb="1" eb="2">
      <t>ヒ</t>
    </rPh>
    <rPh sb="2" eb="4">
      <t>テキヨウ</t>
    </rPh>
    <phoneticPr fontId="5"/>
  </si>
  <si>
    <t>-</t>
    <phoneticPr fontId="2"/>
  </si>
  <si>
    <t>長崎県市町村総合事務組合（一般会計）</t>
    <rPh sb="0" eb="3">
      <t>ナガサキケン</t>
    </rPh>
    <rPh sb="3" eb="6">
      <t>シチョウソン</t>
    </rPh>
    <rPh sb="6" eb="8">
      <t>ソウゴウ</t>
    </rPh>
    <rPh sb="8" eb="12">
      <t>ジムクミアイ</t>
    </rPh>
    <rPh sb="13" eb="15">
      <t>イッパン</t>
    </rPh>
    <rPh sb="15" eb="17">
      <t>カイケイ</t>
    </rPh>
    <phoneticPr fontId="2"/>
  </si>
  <si>
    <t>長崎県市町村総合事務組合（市町村会館管理事業特別会計）</t>
    <rPh sb="13" eb="16">
      <t>シチョウソン</t>
    </rPh>
    <rPh sb="16" eb="18">
      <t>カイカン</t>
    </rPh>
    <rPh sb="18" eb="20">
      <t>カンリ</t>
    </rPh>
    <rPh sb="20" eb="22">
      <t>ジギョウ</t>
    </rPh>
    <rPh sb="22" eb="24">
      <t>トクベツ</t>
    </rPh>
    <rPh sb="24" eb="26">
      <t>カイケイ</t>
    </rPh>
    <phoneticPr fontId="2"/>
  </si>
  <si>
    <t>長崎県市町村総合事務組合（市町村会館馬町別館管理事業特別会計）</t>
    <rPh sb="13" eb="16">
      <t>シチョウソン</t>
    </rPh>
    <rPh sb="16" eb="18">
      <t>カイカン</t>
    </rPh>
    <rPh sb="18" eb="20">
      <t>ウママチ</t>
    </rPh>
    <rPh sb="20" eb="22">
      <t>ベッカン</t>
    </rPh>
    <rPh sb="22" eb="24">
      <t>カンリ</t>
    </rPh>
    <rPh sb="24" eb="26">
      <t>ジギョウ</t>
    </rPh>
    <rPh sb="26" eb="28">
      <t>トクベツ</t>
    </rPh>
    <rPh sb="28" eb="30">
      <t>カイケイ</t>
    </rPh>
    <phoneticPr fontId="2"/>
  </si>
  <si>
    <t>長崎県市町村総合事務組合（公平委員会事業特別会計）</t>
    <rPh sb="13" eb="15">
      <t>コウヘイ</t>
    </rPh>
    <rPh sb="15" eb="18">
      <t>イインカイ</t>
    </rPh>
    <rPh sb="18" eb="20">
      <t>ジギョウ</t>
    </rPh>
    <rPh sb="20" eb="22">
      <t>トクベツ</t>
    </rPh>
    <rPh sb="22" eb="24">
      <t>カイケイ</t>
    </rPh>
    <phoneticPr fontId="2"/>
  </si>
  <si>
    <t>長崎県市町村総合事務組合（行政不服審査会事業特別会計）</t>
    <rPh sb="13" eb="15">
      <t>ギョウセイ</t>
    </rPh>
    <rPh sb="15" eb="17">
      <t>フフク</t>
    </rPh>
    <rPh sb="17" eb="19">
      <t>シンサ</t>
    </rPh>
    <rPh sb="19" eb="20">
      <t>カイ</t>
    </rPh>
    <rPh sb="20" eb="22">
      <t>ジギョウ</t>
    </rPh>
    <rPh sb="22" eb="24">
      <t>トクベツ</t>
    </rPh>
    <rPh sb="24" eb="26">
      <t>カイケイ</t>
    </rPh>
    <phoneticPr fontId="2"/>
  </si>
  <si>
    <t>長崎県市町村総合事務組合（交通災害共済事業特別会計）</t>
    <rPh sb="13" eb="15">
      <t>コウツウ</t>
    </rPh>
    <rPh sb="15" eb="17">
      <t>サイガイ</t>
    </rPh>
    <rPh sb="17" eb="19">
      <t>キョウサイ</t>
    </rPh>
    <rPh sb="19" eb="21">
      <t>ジギョウ</t>
    </rPh>
    <rPh sb="21" eb="23">
      <t>トクベツ</t>
    </rPh>
    <rPh sb="23" eb="25">
      <t>カイケイ</t>
    </rPh>
    <phoneticPr fontId="2"/>
  </si>
  <si>
    <t>長崎県後期高齢者医療広域連合（普通会計）</t>
    <rPh sb="0" eb="3">
      <t>ナガサキケン</t>
    </rPh>
    <rPh sb="3" eb="5">
      <t>コウキ</t>
    </rPh>
    <rPh sb="5" eb="8">
      <t>コウレイシャ</t>
    </rPh>
    <rPh sb="8" eb="10">
      <t>イリョウ</t>
    </rPh>
    <rPh sb="10" eb="12">
      <t>コウイキ</t>
    </rPh>
    <rPh sb="12" eb="14">
      <t>レンゴウ</t>
    </rPh>
    <rPh sb="15" eb="17">
      <t>フツウ</t>
    </rPh>
    <rPh sb="17" eb="19">
      <t>カイケイ</t>
    </rPh>
    <phoneticPr fontId="2"/>
  </si>
  <si>
    <t>長崎県後期高齢者医療広域連合（後期高齢者医療事業会計）</t>
    <rPh sb="0" eb="3">
      <t>ナガサキケン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</si>
  <si>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長崎県病院企業団</t>
    <rPh sb="0" eb="3">
      <t>ナガサキケン</t>
    </rPh>
    <rPh sb="3" eb="5">
      <t>ビョウイン</t>
    </rPh>
    <rPh sb="5" eb="7">
      <t>キギョウ</t>
    </rPh>
    <rPh sb="7" eb="8">
      <t>ダン</t>
    </rPh>
    <phoneticPr fontId="2"/>
  </si>
  <si>
    <t>壱岐市開発公社</t>
    <rPh sb="0" eb="3">
      <t>イキシ</t>
    </rPh>
    <rPh sb="3" eb="5">
      <t>カイハツ</t>
    </rPh>
    <rPh sb="5" eb="7">
      <t>コウシャ</t>
    </rPh>
    <phoneticPr fontId="2"/>
  </si>
  <si>
    <t>壱岐クリーンエネルギー</t>
    <rPh sb="0" eb="2">
      <t>イキ</t>
    </rPh>
    <phoneticPr fontId="2"/>
  </si>
  <si>
    <t>壱岐カントリー倶楽部</t>
    <rPh sb="0" eb="2">
      <t>イキ</t>
    </rPh>
    <rPh sb="7" eb="10">
      <t>クラブ</t>
    </rPh>
    <phoneticPr fontId="2"/>
  </si>
  <si>
    <t>壱岐空港ターミナルビル</t>
    <rPh sb="0" eb="2">
      <t>イキ</t>
    </rPh>
    <rPh sb="2" eb="4">
      <t>クウコウ</t>
    </rPh>
    <phoneticPr fontId="2"/>
  </si>
  <si>
    <t>マリンパル壱岐</t>
    <rPh sb="5" eb="7">
      <t>イキ</t>
    </rPh>
    <phoneticPr fontId="2"/>
  </si>
  <si>
    <t>壱岐市ふるさと商社</t>
    <rPh sb="0" eb="3">
      <t>イキシ</t>
    </rPh>
    <rPh sb="7" eb="9">
      <t>ショウシャ</t>
    </rPh>
    <phoneticPr fontId="2"/>
  </si>
  <si>
    <t>合併振興基金</t>
    <rPh sb="0" eb="2">
      <t>ガッペイ</t>
    </rPh>
    <rPh sb="2" eb="4">
      <t>シンコウ</t>
    </rPh>
    <rPh sb="4" eb="6">
      <t>キキン</t>
    </rPh>
    <phoneticPr fontId="5"/>
  </si>
  <si>
    <t>ふるさと応援基金</t>
    <rPh sb="4" eb="6">
      <t>オウエン</t>
    </rPh>
    <rPh sb="6" eb="8">
      <t>キキン</t>
    </rPh>
    <phoneticPr fontId="2"/>
  </si>
  <si>
    <t>過疎地域持続的発展特別事業基金</t>
    <rPh sb="0" eb="2">
      <t>カソ</t>
    </rPh>
    <rPh sb="2" eb="4">
      <t>チイキ</t>
    </rPh>
    <rPh sb="4" eb="7">
      <t>ジゾクテキ</t>
    </rPh>
    <rPh sb="7" eb="9">
      <t>ハッテン</t>
    </rPh>
    <rPh sb="9" eb="11">
      <t>トクベツ</t>
    </rPh>
    <rPh sb="11" eb="13">
      <t>ジギョウ</t>
    </rPh>
    <rPh sb="13" eb="15">
      <t>キキン</t>
    </rPh>
    <phoneticPr fontId="2"/>
  </si>
  <si>
    <t>地域福祉基金</t>
    <rPh sb="0" eb="2">
      <t>チイキ</t>
    </rPh>
    <rPh sb="2" eb="4">
      <t>フクシ</t>
    </rPh>
    <rPh sb="4" eb="6">
      <t>キキン</t>
    </rPh>
    <phoneticPr fontId="2"/>
  </si>
  <si>
    <t>ふるさと市町村圏基金</t>
    <rPh sb="8" eb="10">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</si>
</sst>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D59B-401D-93FB-C186636690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192497</c:v>
                </c:pt>
                <c:pt idx="1">
                  <c:v>123787</c:v>
                </c:pt>
                <c:pt idx="2">
                  <c:v>83737</c:v>
                </c:pt>
                <c:pt idx="3">
                  <c:v>100238</c:v>
                </c:pt>
                <c:pt idx="4">
                  <c:v>96380</c:v>
                </c:pt>
              </c:numCache>
            </c:numRef>
          </c:val>
          <c:smooth val="0"/>
          <c:extLst>
            <c:ext xmlns:c16="http://schemas.microsoft.com/office/drawing/2014/chart" uri="{C3380CC4-5D6E-409C-BE32-E72D297353CC}">
              <c16:uniqueId val="{00000001-D59B-401D-93FB-C186636690A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3.69</c:v>
                </c:pt>
                <c:pt idx="1">
                  <c:v>3.62</c:v>
                </c:pt>
                <c:pt idx="2">
                  <c:v>5.77</c:v>
                </c:pt>
                <c:pt idx="3">
                  <c:v>4.1399999999999997</c:v>
                </c:pt>
                <c:pt idx="4">
                  <c:v>4.34</c:v>
                </c:pt>
              </c:numCache>
            </c:numRef>
          </c:val>
          <c:extLst>
            <c:ext xmlns:c16="http://schemas.microsoft.com/office/drawing/2014/chart" uri="{C3380CC4-5D6E-409C-BE32-E72D297353CC}">
              <c16:uniqueId val="{00000000-A2F9-4480-A932-6CBF45587EE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8.7100000000000009</c:v>
                </c:pt>
                <c:pt idx="1">
                  <c:v>10.43</c:v>
                </c:pt>
                <c:pt idx="2">
                  <c:v>12.02</c:v>
                </c:pt>
                <c:pt idx="3">
                  <c:v>15.48</c:v>
                </c:pt>
                <c:pt idx="4">
                  <c:v>14.73</c:v>
                </c:pt>
              </c:numCache>
            </c:numRef>
          </c:val>
          <c:extLst>
            <c:ext xmlns:c16="http://schemas.microsoft.com/office/drawing/2014/chart" uri="{C3380CC4-5D6E-409C-BE32-E72D297353CC}">
              <c16:uniqueId val="{00000001-A2F9-4480-A932-6CBF45587EE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1.35</c:v>
                </c:pt>
                <c:pt idx="1">
                  <c:v>2.0499999999999998</c:v>
                </c:pt>
                <c:pt idx="2">
                  <c:v>4.2</c:v>
                </c:pt>
                <c:pt idx="3">
                  <c:v>1.43</c:v>
                </c:pt>
                <c:pt idx="4">
                  <c:v>-0.76</c:v>
                </c:pt>
              </c:numCache>
            </c:numRef>
          </c:val>
          <c:smooth val="0"/>
          <c:extLst>
            <c:ext xmlns:c16="http://schemas.microsoft.com/office/drawing/2014/chart" uri="{C3380CC4-5D6E-409C-BE32-E72D297353CC}">
              <c16:uniqueId val="{00000002-A2F9-4480-A932-6CBF45587EE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6B8-4AD4-9217-E76509D310F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6B8-4AD4-9217-E76509D310FE}"/>
            </c:ext>
          </c:extLst>
        </c:ser>
        <c:ser>
          <c:idx val="2"/>
          <c:order val="2"/>
          <c:tx>
            <c:strRef>
              <c:f>データシート!$A$29</c:f>
              <c:strCache>
                <c:ptCount val="1"/>
                <c:pt idx="0">
                  <c:v>壱岐市三島航路事業特別会計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6B8-4AD4-9217-E76509D310FE}"/>
            </c:ext>
          </c:extLst>
        </c:ser>
        <c:ser>
          <c:idx val="3"/>
          <c:order val="3"/>
          <c:tx>
            <c:strRef>
              <c:f>データシート!$A$30</c:f>
              <c:strCache>
                <c:ptCount val="1"/>
                <c:pt idx="0">
                  <c:v>壱岐市後期高齢者医療事業特別会計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0.02</c:v>
                </c:pt>
                <c:pt idx="4">
                  <c:v>#N/A</c:v>
                </c:pt>
                <c:pt idx="5">
                  <c:v>0.03</c:v>
                </c:pt>
                <c:pt idx="6">
                  <c:v>#N/A</c:v>
                </c:pt>
                <c:pt idx="7">
                  <c:v>0.04</c:v>
                </c:pt>
                <c:pt idx="8">
                  <c:v>#N/A</c:v>
                </c:pt>
                <c:pt idx="9">
                  <c:v>0.05</c:v>
                </c:pt>
              </c:numCache>
            </c:numRef>
          </c:val>
          <c:extLst>
            <c:ext xmlns:c16="http://schemas.microsoft.com/office/drawing/2014/chart" uri="{C3380CC4-5D6E-409C-BE32-E72D297353CC}">
              <c16:uniqueId val="{00000003-D6B8-4AD4-9217-E76509D310FE}"/>
            </c:ext>
          </c:extLst>
        </c:ser>
        <c:ser>
          <c:idx val="4"/>
          <c:order val="4"/>
          <c:tx>
            <c:strRef>
              <c:f>データシート!$A$31</c:f>
              <c:strCache>
                <c:ptCount val="1"/>
                <c:pt idx="0">
                  <c:v>壱岐市国民健康保険事業特別会計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0.31</c:v>
                </c:pt>
                <c:pt idx="2">
                  <c:v>#N/A</c:v>
                </c:pt>
                <c:pt idx="3">
                  <c:v>0.1</c:v>
                </c:pt>
                <c:pt idx="4">
                  <c:v>#N/A</c:v>
                </c:pt>
                <c:pt idx="5">
                  <c:v>0.08</c:v>
                </c:pt>
                <c:pt idx="6">
                  <c:v>#N/A</c:v>
                </c:pt>
                <c:pt idx="7">
                  <c:v>0.09</c:v>
                </c:pt>
                <c:pt idx="8">
                  <c:v>#N/A</c:v>
                </c:pt>
                <c:pt idx="9">
                  <c:v>0.1</c:v>
                </c:pt>
              </c:numCache>
            </c:numRef>
          </c:val>
          <c:extLst>
            <c:ext xmlns:c16="http://schemas.microsoft.com/office/drawing/2014/chart" uri="{C3380CC4-5D6E-409C-BE32-E72D297353CC}">
              <c16:uniqueId val="{00000004-D6B8-4AD4-9217-E76509D310FE}"/>
            </c:ext>
          </c:extLst>
        </c:ser>
        <c:ser>
          <c:idx val="5"/>
          <c:order val="5"/>
          <c:tx>
            <c:strRef>
              <c:f>データシート!$A$32</c:f>
              <c:strCache>
                <c:ptCount val="1"/>
                <c:pt idx="0">
                  <c:v>壱岐市農業機械銀行特別会計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0.11</c:v>
                </c:pt>
                <c:pt idx="2">
                  <c:v>#N/A</c:v>
                </c:pt>
                <c:pt idx="3">
                  <c:v>0.05</c:v>
                </c:pt>
                <c:pt idx="4">
                  <c:v>#N/A</c:v>
                </c:pt>
                <c:pt idx="5">
                  <c:v>0.17</c:v>
                </c:pt>
                <c:pt idx="6">
                  <c:v>#N/A</c:v>
                </c:pt>
                <c:pt idx="7">
                  <c:v>0.25</c:v>
                </c:pt>
                <c:pt idx="8">
                  <c:v>#N/A</c:v>
                </c:pt>
                <c:pt idx="9">
                  <c:v>0.13</c:v>
                </c:pt>
              </c:numCache>
            </c:numRef>
          </c:val>
          <c:extLst>
            <c:ext xmlns:c16="http://schemas.microsoft.com/office/drawing/2014/chart" uri="{C3380CC4-5D6E-409C-BE32-E72D297353CC}">
              <c16:uniqueId val="{00000005-D6B8-4AD4-9217-E76509D310FE}"/>
            </c:ext>
          </c:extLst>
        </c:ser>
        <c:ser>
          <c:idx val="6"/>
          <c:order val="6"/>
          <c:tx>
            <c:strRef>
              <c:f>データシート!$A$33</c:f>
              <c:strCache>
                <c:ptCount val="1"/>
                <c:pt idx="0">
                  <c:v>壱岐市下水道事業特別会計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0.53</c:v>
                </c:pt>
              </c:numCache>
            </c:numRef>
          </c:val>
          <c:extLst>
            <c:ext xmlns:c16="http://schemas.microsoft.com/office/drawing/2014/chart" uri="{C3380CC4-5D6E-409C-BE32-E72D297353CC}">
              <c16:uniqueId val="{00000006-D6B8-4AD4-9217-E76509D310FE}"/>
            </c:ext>
          </c:extLst>
        </c:ser>
        <c:ser>
          <c:idx val="7"/>
          <c:order val="7"/>
          <c:tx>
            <c:strRef>
              <c:f>データシート!$A$34</c:f>
              <c:strCache>
                <c:ptCount val="1"/>
                <c:pt idx="0">
                  <c:v>壱岐市介護保険事業特別会計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0.59</c:v>
                </c:pt>
                <c:pt idx="2">
                  <c:v>#N/A</c:v>
                </c:pt>
                <c:pt idx="3">
                  <c:v>0.92</c:v>
                </c:pt>
                <c:pt idx="4">
                  <c:v>#N/A</c:v>
                </c:pt>
                <c:pt idx="5">
                  <c:v>1.35</c:v>
                </c:pt>
                <c:pt idx="6">
                  <c:v>#N/A</c:v>
                </c:pt>
                <c:pt idx="7">
                  <c:v>1.89</c:v>
                </c:pt>
                <c:pt idx="8">
                  <c:v>#N/A</c:v>
                </c:pt>
                <c:pt idx="9">
                  <c:v>1.56</c:v>
                </c:pt>
              </c:numCache>
            </c:numRef>
          </c:val>
          <c:extLst>
            <c:ext xmlns:c16="http://schemas.microsoft.com/office/drawing/2014/chart" uri="{C3380CC4-5D6E-409C-BE32-E72D297353CC}">
              <c16:uniqueId val="{00000007-D6B8-4AD4-9217-E76509D310F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3.57</c:v>
                </c:pt>
                <c:pt idx="2">
                  <c:v>#N/A</c:v>
                </c:pt>
                <c:pt idx="3">
                  <c:v>3.56</c:v>
                </c:pt>
                <c:pt idx="4">
                  <c:v>#N/A</c:v>
                </c:pt>
                <c:pt idx="5">
                  <c:v>5.59</c:v>
                </c:pt>
                <c:pt idx="6">
                  <c:v>#N/A</c:v>
                </c:pt>
                <c:pt idx="7">
                  <c:v>3.88</c:v>
                </c:pt>
                <c:pt idx="8">
                  <c:v>#N/A</c:v>
                </c:pt>
                <c:pt idx="9">
                  <c:v>4.2</c:v>
                </c:pt>
              </c:numCache>
            </c:numRef>
          </c:val>
          <c:extLst>
            <c:ext xmlns:c16="http://schemas.microsoft.com/office/drawing/2014/chart" uri="{C3380CC4-5D6E-409C-BE32-E72D297353CC}">
              <c16:uniqueId val="{00000008-D6B8-4AD4-9217-E76509D310FE}"/>
            </c:ext>
          </c:extLst>
        </c:ser>
        <c:ser>
          <c:idx val="9"/>
          <c:order val="9"/>
          <c:tx>
            <c:strRef>
              <c:f>データシート!$A$36</c:f>
              <c:strCache>
                <c:ptCount val="1"/>
                <c:pt idx="0">
                  <c:v>壱岐市水道事業会計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7.66</c:v>
                </c:pt>
                <c:pt idx="2">
                  <c:v>#N/A</c:v>
                </c:pt>
                <c:pt idx="3">
                  <c:v>7.34</c:v>
                </c:pt>
                <c:pt idx="4">
                  <c:v>#N/A</c:v>
                </c:pt>
                <c:pt idx="5">
                  <c:v>6.24</c:v>
                </c:pt>
                <c:pt idx="6">
                  <c:v>#N/A</c:v>
                </c:pt>
                <c:pt idx="7">
                  <c:v>6.42</c:v>
                </c:pt>
                <c:pt idx="8">
                  <c:v>#N/A</c:v>
                </c:pt>
                <c:pt idx="9">
                  <c:v>6.64</c:v>
                </c:pt>
              </c:numCache>
            </c:numRef>
          </c:val>
          <c:extLst>
            <c:ext xmlns:c16="http://schemas.microsoft.com/office/drawing/2014/chart" uri="{C3380CC4-5D6E-409C-BE32-E72D297353CC}">
              <c16:uniqueId val="{00000009-D6B8-4AD4-9217-E76509D310F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2523</c:v>
                </c:pt>
                <c:pt idx="5">
                  <c:v>2591</c:v>
                </c:pt>
                <c:pt idx="8">
                  <c:v>2599</c:v>
                </c:pt>
                <c:pt idx="11">
                  <c:v>2593</c:v>
                </c:pt>
                <c:pt idx="14">
                  <c:v>2647</c:v>
                </c:pt>
              </c:numCache>
            </c:numRef>
          </c:val>
          <c:extLst>
            <c:ext xmlns:c16="http://schemas.microsoft.com/office/drawing/2014/chart" uri="{C3380CC4-5D6E-409C-BE32-E72D297353CC}">
              <c16:uniqueId val="{00000000-EC83-48A0-BEA1-5248BE98C42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2</c:v>
                </c:pt>
                <c:pt idx="6">
                  <c:v>0</c:v>
                </c:pt>
                <c:pt idx="9">
                  <c:v>0</c:v>
                </c:pt>
                <c:pt idx="12">
                  <c:v>0</c:v>
                </c:pt>
              </c:numCache>
            </c:numRef>
          </c:val>
          <c:extLst>
            <c:ext xmlns:c16="http://schemas.microsoft.com/office/drawing/2014/chart" uri="{C3380CC4-5D6E-409C-BE32-E72D297353CC}">
              <c16:uniqueId val="{00000001-EC83-48A0-BEA1-5248BE98C42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11</c:v>
                </c:pt>
                <c:pt idx="3">
                  <c:v>10</c:v>
                </c:pt>
                <c:pt idx="6">
                  <c:v>11</c:v>
                </c:pt>
                <c:pt idx="9">
                  <c:v>6</c:v>
                </c:pt>
                <c:pt idx="12">
                  <c:v>5</c:v>
                </c:pt>
              </c:numCache>
            </c:numRef>
          </c:val>
          <c:extLst>
            <c:ext xmlns:c16="http://schemas.microsoft.com/office/drawing/2014/chart" uri="{C3380CC4-5D6E-409C-BE32-E72D297353CC}">
              <c16:uniqueId val="{00000002-EC83-48A0-BEA1-5248BE98C42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92</c:v>
                </c:pt>
                <c:pt idx="3">
                  <c:v>95</c:v>
                </c:pt>
                <c:pt idx="6">
                  <c:v>79</c:v>
                </c:pt>
                <c:pt idx="9">
                  <c:v>75</c:v>
                </c:pt>
                <c:pt idx="12">
                  <c:v>103</c:v>
                </c:pt>
              </c:numCache>
            </c:numRef>
          </c:val>
          <c:extLst>
            <c:ext xmlns:c16="http://schemas.microsoft.com/office/drawing/2014/chart" uri="{C3380CC4-5D6E-409C-BE32-E72D297353CC}">
              <c16:uniqueId val="{00000003-EC83-48A0-BEA1-5248BE98C42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324</c:v>
                </c:pt>
                <c:pt idx="3">
                  <c:v>251</c:v>
                </c:pt>
                <c:pt idx="6">
                  <c:v>255</c:v>
                </c:pt>
                <c:pt idx="9">
                  <c:v>273</c:v>
                </c:pt>
                <c:pt idx="12">
                  <c:v>266</c:v>
                </c:pt>
              </c:numCache>
            </c:numRef>
          </c:val>
          <c:extLst>
            <c:ext xmlns:c16="http://schemas.microsoft.com/office/drawing/2014/chart" uri="{C3380CC4-5D6E-409C-BE32-E72D297353CC}">
              <c16:uniqueId val="{00000004-EC83-48A0-BEA1-5248BE98C42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83-48A0-BEA1-5248BE98C42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C83-48A0-BEA1-5248BE98C42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2828</c:v>
                </c:pt>
                <c:pt idx="3">
                  <c:v>2832</c:v>
                </c:pt>
                <c:pt idx="6">
                  <c:v>2915</c:v>
                </c:pt>
                <c:pt idx="9">
                  <c:v>2982</c:v>
                </c:pt>
                <c:pt idx="12">
                  <c:v>3192</c:v>
                </c:pt>
              </c:numCache>
            </c:numRef>
          </c:val>
          <c:extLst>
            <c:ext xmlns:c16="http://schemas.microsoft.com/office/drawing/2014/chart" uri="{C3380CC4-5D6E-409C-BE32-E72D297353CC}">
              <c16:uniqueId val="{00000007-EC83-48A0-BEA1-5248BE98C42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733</c:v>
                </c:pt>
                <c:pt idx="2">
                  <c:v>#N/A</c:v>
                </c:pt>
                <c:pt idx="3">
                  <c:v>#N/A</c:v>
                </c:pt>
                <c:pt idx="4">
                  <c:v>599</c:v>
                </c:pt>
                <c:pt idx="5">
                  <c:v>#N/A</c:v>
                </c:pt>
                <c:pt idx="6">
                  <c:v>#N/A</c:v>
                </c:pt>
                <c:pt idx="7">
                  <c:v>661</c:v>
                </c:pt>
                <c:pt idx="8">
                  <c:v>#N/A</c:v>
                </c:pt>
                <c:pt idx="9">
                  <c:v>#N/A</c:v>
                </c:pt>
                <c:pt idx="10">
                  <c:v>743</c:v>
                </c:pt>
                <c:pt idx="11">
                  <c:v>#N/A</c:v>
                </c:pt>
                <c:pt idx="12">
                  <c:v>#N/A</c:v>
                </c:pt>
                <c:pt idx="13">
                  <c:v>919</c:v>
                </c:pt>
                <c:pt idx="14">
                  <c:v>#N/A</c:v>
                </c:pt>
              </c:numCache>
            </c:numRef>
          </c:val>
          <c:smooth val="0"/>
          <c:extLst>
            <c:ext xmlns:c16="http://schemas.microsoft.com/office/drawing/2014/chart" uri="{C3380CC4-5D6E-409C-BE32-E72D297353CC}">
              <c16:uniqueId val="{00000008-EC83-48A0-BEA1-5248BE98C42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23533</c:v>
                </c:pt>
                <c:pt idx="5">
                  <c:v>22737</c:v>
                </c:pt>
                <c:pt idx="8">
                  <c:v>21735</c:v>
                </c:pt>
                <c:pt idx="11">
                  <c:v>20616</c:v>
                </c:pt>
                <c:pt idx="14">
                  <c:v>19162</c:v>
                </c:pt>
              </c:numCache>
            </c:numRef>
          </c:val>
          <c:extLst>
            <c:ext xmlns:c16="http://schemas.microsoft.com/office/drawing/2014/chart" uri="{C3380CC4-5D6E-409C-BE32-E72D297353CC}">
              <c16:uniqueId val="{00000000-19DA-4D2C-A73A-351B982F3E9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712</c:v>
                </c:pt>
                <c:pt idx="5">
                  <c:v>776</c:v>
                </c:pt>
                <c:pt idx="8">
                  <c:v>849</c:v>
                </c:pt>
                <c:pt idx="11">
                  <c:v>1019</c:v>
                </c:pt>
                <c:pt idx="14">
                  <c:v>1120</c:v>
                </c:pt>
              </c:numCache>
            </c:numRef>
          </c:val>
          <c:extLst>
            <c:ext xmlns:c16="http://schemas.microsoft.com/office/drawing/2014/chart" uri="{C3380CC4-5D6E-409C-BE32-E72D297353CC}">
              <c16:uniqueId val="{00000001-19DA-4D2C-A73A-351B982F3E9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5075</c:v>
                </c:pt>
                <c:pt idx="5">
                  <c:v>5331</c:v>
                </c:pt>
                <c:pt idx="8">
                  <c:v>6332</c:v>
                </c:pt>
                <c:pt idx="11">
                  <c:v>7069</c:v>
                </c:pt>
                <c:pt idx="14">
                  <c:v>7394</c:v>
                </c:pt>
              </c:numCache>
            </c:numRef>
          </c:val>
          <c:extLst>
            <c:ext xmlns:c16="http://schemas.microsoft.com/office/drawing/2014/chart" uri="{C3380CC4-5D6E-409C-BE32-E72D297353CC}">
              <c16:uniqueId val="{00000002-19DA-4D2C-A73A-351B982F3E9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9DA-4D2C-A73A-351B982F3E9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9DA-4D2C-A73A-351B982F3E9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DA-4D2C-A73A-351B982F3E9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646</c:v>
                </c:pt>
                <c:pt idx="3">
                  <c:v>689</c:v>
                </c:pt>
                <c:pt idx="6">
                  <c:v>1231</c:v>
                </c:pt>
                <c:pt idx="9">
                  <c:v>1909</c:v>
                </c:pt>
                <c:pt idx="12">
                  <c:v>2350</c:v>
                </c:pt>
              </c:numCache>
            </c:numRef>
          </c:val>
          <c:extLst>
            <c:ext xmlns:c16="http://schemas.microsoft.com/office/drawing/2014/chart" uri="{C3380CC4-5D6E-409C-BE32-E72D297353CC}">
              <c16:uniqueId val="{00000006-19DA-4D2C-A73A-351B982F3E9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1113</c:v>
                </c:pt>
                <c:pt idx="3">
                  <c:v>1010</c:v>
                </c:pt>
                <c:pt idx="6">
                  <c:v>941</c:v>
                </c:pt>
                <c:pt idx="9">
                  <c:v>992</c:v>
                </c:pt>
                <c:pt idx="12">
                  <c:v>919</c:v>
                </c:pt>
              </c:numCache>
            </c:numRef>
          </c:val>
          <c:extLst>
            <c:ext xmlns:c16="http://schemas.microsoft.com/office/drawing/2014/chart" uri="{C3380CC4-5D6E-409C-BE32-E72D297353CC}">
              <c16:uniqueId val="{00000007-19DA-4D2C-A73A-351B982F3E9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3511</c:v>
                </c:pt>
                <c:pt idx="3">
                  <c:v>3195</c:v>
                </c:pt>
                <c:pt idx="6">
                  <c:v>2831</c:v>
                </c:pt>
                <c:pt idx="9">
                  <c:v>2546</c:v>
                </c:pt>
                <c:pt idx="12">
                  <c:v>2460</c:v>
                </c:pt>
              </c:numCache>
            </c:numRef>
          </c:val>
          <c:extLst>
            <c:ext xmlns:c16="http://schemas.microsoft.com/office/drawing/2014/chart" uri="{C3380CC4-5D6E-409C-BE32-E72D297353CC}">
              <c16:uniqueId val="{00000008-19DA-4D2C-A73A-351B982F3E9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9DA-4D2C-A73A-351B982F3E9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27757</c:v>
                </c:pt>
                <c:pt idx="3">
                  <c:v>27229</c:v>
                </c:pt>
                <c:pt idx="6">
                  <c:v>26296</c:v>
                </c:pt>
                <c:pt idx="9">
                  <c:v>25144</c:v>
                </c:pt>
                <c:pt idx="12">
                  <c:v>23795</c:v>
                </c:pt>
              </c:numCache>
            </c:numRef>
          </c:val>
          <c:extLst>
            <c:ext xmlns:c16="http://schemas.microsoft.com/office/drawing/2014/chart" uri="{C3380CC4-5D6E-409C-BE32-E72D297353CC}">
              <c16:uniqueId val="{0000000A-19DA-4D2C-A73A-351B982F3E9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3708</c:v>
                </c:pt>
                <c:pt idx="2">
                  <c:v>#N/A</c:v>
                </c:pt>
                <c:pt idx="3">
                  <c:v>#N/A</c:v>
                </c:pt>
                <c:pt idx="4">
                  <c:v>3280</c:v>
                </c:pt>
                <c:pt idx="5">
                  <c:v>#N/A</c:v>
                </c:pt>
                <c:pt idx="6">
                  <c:v>#N/A</c:v>
                </c:pt>
                <c:pt idx="7">
                  <c:v>2383</c:v>
                </c:pt>
                <c:pt idx="8">
                  <c:v>#N/A</c:v>
                </c:pt>
                <c:pt idx="9">
                  <c:v>#N/A</c:v>
                </c:pt>
                <c:pt idx="10">
                  <c:v>1887</c:v>
                </c:pt>
                <c:pt idx="11">
                  <c:v>#N/A</c:v>
                </c:pt>
                <c:pt idx="12">
                  <c:v>#N/A</c:v>
                </c:pt>
                <c:pt idx="13">
                  <c:v>1846</c:v>
                </c:pt>
                <c:pt idx="14">
                  <c:v>#N/A</c:v>
                </c:pt>
              </c:numCache>
            </c:numRef>
          </c:val>
          <c:smooth val="0"/>
          <c:extLst>
            <c:ext xmlns:c16="http://schemas.microsoft.com/office/drawing/2014/chart" uri="{C3380CC4-5D6E-409C-BE32-E72D297353CC}">
              <c16:uniqueId val="{0000000B-19DA-4D2C-A73A-351B982F3E9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1554</c:v>
                </c:pt>
                <c:pt idx="1">
                  <c:v>1958</c:v>
                </c:pt>
                <c:pt idx="2">
                  <c:v>1843</c:v>
                </c:pt>
              </c:numCache>
            </c:numRef>
          </c:val>
          <c:extLst>
            <c:ext xmlns:c16="http://schemas.microsoft.com/office/drawing/2014/chart" uri="{C3380CC4-5D6E-409C-BE32-E72D297353CC}">
              <c16:uniqueId val="{00000000-8DAB-4DF1-971A-7991D480E40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1426</c:v>
                </c:pt>
                <c:pt idx="1">
                  <c:v>1516</c:v>
                </c:pt>
                <c:pt idx="2">
                  <c:v>1367</c:v>
                </c:pt>
              </c:numCache>
            </c:numRef>
          </c:val>
          <c:extLst>
            <c:ext xmlns:c16="http://schemas.microsoft.com/office/drawing/2014/chart" uri="{C3380CC4-5D6E-409C-BE32-E72D297353CC}">
              <c16:uniqueId val="{00000001-8DAB-4DF1-971A-7991D480E40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6267</c:v>
                </c:pt>
                <c:pt idx="1">
                  <c:v>6538</c:v>
                </c:pt>
                <c:pt idx="2">
                  <c:v>6722</c:v>
                </c:pt>
              </c:numCache>
            </c:numRef>
          </c:val>
          <c:extLst>
            <c:ext xmlns:c16="http://schemas.microsoft.com/office/drawing/2014/chart" uri="{C3380CC4-5D6E-409C-BE32-E72D297353CC}">
              <c16:uniqueId val="{00000002-8DAB-4DF1-971A-7991D480E40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長崎県壱岐市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24,360
24,251
139.42
24,626,444
24,005,860
542,677
12,510,327
23,794,507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長引く地方経済の低迷や少子高齢化に伴う人口減少により地方税等の自主財源の確保が難しい状況が続き、歳入の多くを地方交付税等の依存財源に頼った財政基盤となっており、財政力指数は類似団体内平均を大きく下回っている。</a:t>
          </a:r>
          <a:endParaRPr lang="ja-JP" altLang="ja-JP" sz="1400">
            <a:effectLst/>
          </a:endParaRPr>
        </a:p>
        <a:p>
          <a:r>
            <a:rPr kumimoji="1" lang="ja-JP" altLang="ja-JP" sz="1100">
              <a:solidFill>
                <a:schemeClr val="dk1"/>
              </a:solidFill>
              <a:effectLst/>
              <a:latin typeface="+mn-lt"/>
              <a:ea typeface="+mn-ea"/>
              <a:cs typeface="+mn-cs"/>
            </a:rPr>
            <a:t>今後は、事業の峻別により、投資的経費等を抑制し、歳出の徹底的な見直しを図るとともに、新たな自主財源の発掘による歳入確保に努めていく。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116840</xdr:rowOff>
    </xdr:from>
    <xdr:to>
      <xdr:col>23</xdr:col>
      <xdr:colOff>133350</xdr:colOff>
      <xdr:row>44</xdr:row>
      <xdr:rowOff>116840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660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116840</xdr:rowOff>
    </xdr:from>
    <xdr:to>
      <xdr:col>19</xdr:col>
      <xdr:colOff>133350</xdr:colOff>
      <xdr:row>44</xdr:row>
      <xdr:rowOff>116840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116840</xdr:rowOff>
    </xdr:from>
    <xdr:to>
      <xdr:col>15</xdr:col>
      <xdr:colOff>82550</xdr:colOff>
      <xdr:row>44</xdr:row>
      <xdr:rowOff>116840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116840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66040</xdr:rowOff>
    </xdr:from>
    <xdr:to>
      <xdr:col>23</xdr:col>
      <xdr:colOff>184150</xdr:colOff>
      <xdr:row>44</xdr:row>
      <xdr:rowOff>167640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133367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50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66040</xdr:rowOff>
    </xdr:from>
    <xdr:to>
      <xdr:col>19</xdr:col>
      <xdr:colOff>184150</xdr:colOff>
      <xdr:row>44</xdr:row>
      <xdr:rowOff>167640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152417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66040</xdr:rowOff>
    </xdr:from>
    <xdr:to>
      <xdr:col>11</xdr:col>
      <xdr:colOff>82550</xdr:colOff>
      <xdr:row>44</xdr:row>
      <xdr:rowOff>167640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地方債を活用し行った葬祭場の整備や小中学校の改修工事など大型事業の据置期間が終了したことで公債費が大幅に増加し、</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ポイント増加することとなった。</a:t>
          </a:r>
          <a:r>
            <a:rPr kumimoji="1" lang="ja-JP" altLang="en-US" sz="1100">
              <a:solidFill>
                <a:schemeClr val="dk1"/>
              </a:solidFill>
              <a:effectLst/>
              <a:latin typeface="+mn-lt"/>
              <a:ea typeface="+mn-ea"/>
              <a:cs typeface="+mn-cs"/>
            </a:rPr>
            <a:t>また、近年の物価高騰により今後も経常的経費は増加するため事務事業などを見直し歳出抑制に努める。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52977</xdr:rowOff>
    </xdr:from>
    <xdr:to>
      <xdr:col>23</xdr:col>
      <xdr:colOff>133350</xdr:colOff>
      <xdr:row>60</xdr:row>
      <xdr:rowOff>166733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339977"/>
          <a:ext cx="8382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127907</xdr:rowOff>
    </xdr:from>
    <xdr:to>
      <xdr:col>19</xdr:col>
      <xdr:colOff>133350</xdr:colOff>
      <xdr:row>60</xdr:row>
      <xdr:rowOff>52977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4345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127907</xdr:rowOff>
    </xdr:from>
    <xdr:to>
      <xdr:col>15</xdr:col>
      <xdr:colOff>82550</xdr:colOff>
      <xdr:row>60</xdr:row>
      <xdr:rowOff>11612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43457"/>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11612</xdr:rowOff>
    </xdr:from>
    <xdr:to>
      <xdr:col>11</xdr:col>
      <xdr:colOff>31750</xdr:colOff>
      <xdr:row>60</xdr:row>
      <xdr:rowOff>156391</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298612"/>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112684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115933</xdr:rowOff>
    </xdr:from>
    <xdr:to>
      <xdr:col>23</xdr:col>
      <xdr:colOff>184150</xdr:colOff>
      <xdr:row>61</xdr:row>
      <xdr:rowOff>46083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88010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7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2177</xdr:rowOff>
    </xdr:from>
    <xdr:to>
      <xdr:col>19</xdr:col>
      <xdr:colOff>184150</xdr:colOff>
      <xdr:row>60</xdr:row>
      <xdr:rowOff>103777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113954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058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77107</xdr:rowOff>
    </xdr:from>
    <xdr:to>
      <xdr:col>15</xdr:col>
      <xdr:colOff>133350</xdr:colOff>
      <xdr:row>60</xdr:row>
      <xdr:rowOff>7257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163484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132262</xdr:rowOff>
    </xdr:from>
    <xdr:to>
      <xdr:col>11</xdr:col>
      <xdr:colOff>82550</xdr:colOff>
      <xdr:row>60</xdr:row>
      <xdr:rowOff>62412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72589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0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105591</xdr:rowOff>
    </xdr:from>
    <xdr:to>
      <xdr:col>7</xdr:col>
      <xdr:colOff>31750</xdr:colOff>
      <xdr:row>61</xdr:row>
      <xdr:rowOff>35741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20518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[309,862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年度に大規模なシステム更新を単年度で行ったことにより、昨年と比較すると減少したように見えるが実際は増加傾向にある。要因として、</a:t>
          </a:r>
          <a:r>
            <a:rPr kumimoji="1" lang="ja-JP" altLang="ja-JP" sz="1100">
              <a:solidFill>
                <a:schemeClr val="dk1"/>
              </a:solidFill>
              <a:effectLst/>
              <a:latin typeface="+mn-lt"/>
              <a:ea typeface="+mn-ea"/>
              <a:cs typeface="+mn-cs"/>
            </a:rPr>
            <a:t>合併後</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年を経過するが、未だに旧町ごとに多くの施設を有し、多くの施設の管理運営費を有しているため、類似団体内平均を大きく上回っている。なお、算出分母となる人口については</a:t>
          </a:r>
          <a:r>
            <a:rPr kumimoji="1" lang="ja-JP" altLang="en-US" sz="1100">
              <a:solidFill>
                <a:schemeClr val="dk1"/>
              </a:solidFill>
              <a:effectLst/>
              <a:latin typeface="+mn-lt"/>
              <a:ea typeface="+mn-ea"/>
              <a:cs typeface="+mn-cs"/>
            </a:rPr>
            <a:t>ゆるやかな減少</a:t>
          </a:r>
          <a:r>
            <a:rPr kumimoji="1" lang="ja-JP" altLang="ja-JP" sz="1100">
              <a:solidFill>
                <a:schemeClr val="dk1"/>
              </a:solidFill>
              <a:effectLst/>
              <a:latin typeface="+mn-lt"/>
              <a:ea typeface="+mn-ea"/>
              <a:cs typeface="+mn-cs"/>
            </a:rPr>
            <a:t>が続いている。今後は、公共施設等総合管理計画（個別施設計画）に基づく施設の統廃合・集約化を行うとともに、指定管理者制度等の活用による施設管理コストの削減に努めていく。</a:t>
          </a:r>
        </a:p>
        <a:p>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46934</xdr:rowOff>
    </xdr:from>
    <xdr:to>
      <xdr:col>23</xdr:col>
      <xdr:colOff>133350</xdr:colOff>
      <xdr:row>83</xdr:row>
      <xdr:rowOff>49298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277284"/>
          <a:ext cx="838200" cy="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34486</xdr:rowOff>
    </xdr:from>
    <xdr:to>
      <xdr:col>19</xdr:col>
      <xdr:colOff>133350</xdr:colOff>
      <xdr:row>83</xdr:row>
      <xdr:rowOff>49298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264836"/>
          <a:ext cx="889000" cy="1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22774</xdr:rowOff>
    </xdr:from>
    <xdr:to>
      <xdr:col>15</xdr:col>
      <xdr:colOff>82550</xdr:colOff>
      <xdr:row>83</xdr:row>
      <xdr:rowOff>34486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253124"/>
          <a:ext cx="889000" cy="1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22625</xdr:rowOff>
    </xdr:from>
    <xdr:to>
      <xdr:col>11</xdr:col>
      <xdr:colOff>31750</xdr:colOff>
      <xdr:row>83</xdr:row>
      <xdr:rowOff>22774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252975"/>
          <a:ext cx="889000" cy="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167584</xdr:rowOff>
    </xdr:from>
    <xdr:to>
      <xdr:col>23</xdr:col>
      <xdr:colOff>184150</xdr:colOff>
      <xdr:row>83</xdr:row>
      <xdr:rowOff>97734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22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139661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19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169948</xdr:rowOff>
    </xdr:from>
    <xdr:to>
      <xdr:col>19</xdr:col>
      <xdr:colOff>184150</xdr:colOff>
      <xdr:row>83</xdr:row>
      <xdr:rowOff>100098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22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84875</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315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155136</xdr:rowOff>
    </xdr:from>
    <xdr:to>
      <xdr:col>15</xdr:col>
      <xdr:colOff>133350</xdr:colOff>
      <xdr:row>83</xdr:row>
      <xdr:rowOff>85286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21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70063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30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143424</xdr:rowOff>
    </xdr:from>
    <xdr:to>
      <xdr:col>11</xdr:col>
      <xdr:colOff>82550</xdr:colOff>
      <xdr:row>83</xdr:row>
      <xdr:rowOff>73574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20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58351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28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143275</xdr:rowOff>
    </xdr:from>
    <xdr:to>
      <xdr:col>7</xdr:col>
      <xdr:colOff>31750</xdr:colOff>
      <xdr:row>83</xdr:row>
      <xdr:rowOff>73425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20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58202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28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級別標準職務の見直しにより、一定の昇給抑制が図られているため、全国市町村平均を下回り、長崎県下でも低い水準にある。</a:t>
          </a:r>
          <a:endParaRPr lang="ja-JP" altLang="ja-JP" sz="1400">
            <a:effectLst/>
          </a:endParaRPr>
        </a:p>
        <a:p>
          <a:r>
            <a:rPr kumimoji="1" lang="ja-JP" altLang="ja-JP" sz="1100">
              <a:solidFill>
                <a:schemeClr val="dk1"/>
              </a:solidFill>
              <a:effectLst/>
              <a:latin typeface="+mn-lt"/>
              <a:ea typeface="+mn-ea"/>
              <a:cs typeface="+mn-cs"/>
            </a:rPr>
            <a:t>今後も、国の人事院勧告を尊重した適正な職員の給与水準の確保に努めるとともに、職員数の適正化による総人件費の抑制に努めていく。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18345</xdr:rowOff>
    </xdr:from>
    <xdr:to>
      <xdr:col>81</xdr:col>
      <xdr:colOff>44450</xdr:colOff>
      <xdr:row>85</xdr:row>
      <xdr:rowOff>85372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591595"/>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58561</xdr:rowOff>
    </xdr:from>
    <xdr:to>
      <xdr:col>77</xdr:col>
      <xdr:colOff>44450</xdr:colOff>
      <xdr:row>85</xdr:row>
      <xdr:rowOff>85372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6318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58561</xdr:rowOff>
    </xdr:from>
    <xdr:to>
      <xdr:col>72</xdr:col>
      <xdr:colOff>203200</xdr:colOff>
      <xdr:row>85</xdr:row>
      <xdr:rowOff>71966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6318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85</xdr:row>
      <xdr:rowOff>71966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645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138995</xdr:rowOff>
    </xdr:from>
    <xdr:to>
      <xdr:col>81</xdr:col>
      <xdr:colOff>95250</xdr:colOff>
      <xdr:row>85</xdr:row>
      <xdr:rowOff>69145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155522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34572</xdr:rowOff>
    </xdr:from>
    <xdr:to>
      <xdr:col>77</xdr:col>
      <xdr:colOff>95250</xdr:colOff>
      <xdr:row>85</xdr:row>
      <xdr:rowOff>136172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7761</xdr:rowOff>
    </xdr:from>
    <xdr:to>
      <xdr:col>73</xdr:col>
      <xdr:colOff>44450</xdr:colOff>
      <xdr:row>85</xdr:row>
      <xdr:rowOff>109361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119538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離島の特殊性や地理的要因などにより、農林水産部門や商工部門、消防部門に人を多く配置しているため、類似団体平均を大きく上回っている。その一方で、壱岐市行財政改革「第４次」定員適正化計画に基づいた職員数の適正化に努めており、前年度に比べて職員数は減少しているが、人口の減少幅が大きいため数値は増加した。</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144992</xdr:rowOff>
    </xdr:from>
    <xdr:to>
      <xdr:col>81</xdr:col>
      <xdr:colOff>44450</xdr:colOff>
      <xdr:row>62</xdr:row>
      <xdr:rowOff>163492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774892"/>
          <a:ext cx="8382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144992</xdr:rowOff>
    </xdr:from>
    <xdr:to>
      <xdr:col>77</xdr:col>
      <xdr:colOff>44450</xdr:colOff>
      <xdr:row>62</xdr:row>
      <xdr:rowOff>151426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774892"/>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128905</xdr:rowOff>
    </xdr:from>
    <xdr:to>
      <xdr:col>72</xdr:col>
      <xdr:colOff>203200</xdr:colOff>
      <xdr:row>62</xdr:row>
      <xdr:rowOff>151426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758805"/>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120862</xdr:rowOff>
    </xdr:from>
    <xdr:to>
      <xdr:col>68</xdr:col>
      <xdr:colOff>152400</xdr:colOff>
      <xdr:row>62</xdr:row>
      <xdr:rowOff>128905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75076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112692</xdr:rowOff>
    </xdr:from>
    <xdr:to>
      <xdr:col>81</xdr:col>
      <xdr:colOff>95250</xdr:colOff>
      <xdr:row>63</xdr:row>
      <xdr:rowOff>42842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74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84769</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71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94192</xdr:rowOff>
    </xdr:from>
    <xdr:to>
      <xdr:col>77</xdr:col>
      <xdr:colOff>95250</xdr:colOff>
      <xdr:row>63</xdr:row>
      <xdr:rowOff>24342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9119</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81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100626</xdr:rowOff>
    </xdr:from>
    <xdr:to>
      <xdr:col>73</xdr:col>
      <xdr:colOff>44450</xdr:colOff>
      <xdr:row>63</xdr:row>
      <xdr:rowOff>30776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73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15553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81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78105</xdr:rowOff>
    </xdr:from>
    <xdr:to>
      <xdr:col>68</xdr:col>
      <xdr:colOff>203200</xdr:colOff>
      <xdr:row>63</xdr:row>
      <xdr:rowOff>8255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164482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70062</xdr:rowOff>
    </xdr:from>
    <xdr:to>
      <xdr:col>64</xdr:col>
      <xdr:colOff>152400</xdr:colOff>
      <xdr:row>63</xdr:row>
      <xdr:rowOff>212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156439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昨年と比較して</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ポイントの増加となっている。主な要因として、</a:t>
          </a:r>
          <a:r>
            <a:rPr kumimoji="1" lang="ja-JP" altLang="ja-JP" sz="1100">
              <a:solidFill>
                <a:schemeClr val="dk1"/>
              </a:solidFill>
              <a:effectLst/>
              <a:latin typeface="+mn-lt"/>
              <a:ea typeface="+mn-ea"/>
              <a:cs typeface="+mn-cs"/>
            </a:rPr>
            <a:t>葬祭場の整備や小中学校の改修工事など</a:t>
          </a:r>
          <a:r>
            <a:rPr kumimoji="1" lang="ja-JP" altLang="en-US" sz="1100">
              <a:solidFill>
                <a:schemeClr val="dk1"/>
              </a:solidFill>
              <a:effectLst/>
              <a:latin typeface="+mn-lt"/>
              <a:ea typeface="+mn-ea"/>
              <a:cs typeface="+mn-cs"/>
            </a:rPr>
            <a:t>大型</a:t>
          </a:r>
          <a:r>
            <a:rPr kumimoji="1" lang="ja-JP" altLang="ja-JP" sz="1100">
              <a:solidFill>
                <a:schemeClr val="dk1"/>
              </a:solidFill>
              <a:effectLst/>
              <a:latin typeface="+mn-lt"/>
              <a:ea typeface="+mn-ea"/>
              <a:cs typeface="+mn-cs"/>
            </a:rPr>
            <a:t>事業の据置期間が終了したことで</a:t>
          </a:r>
          <a:r>
            <a:rPr kumimoji="1" lang="ja-JP" altLang="en-US" sz="1100">
              <a:solidFill>
                <a:schemeClr val="dk1"/>
              </a:solidFill>
              <a:effectLst/>
              <a:latin typeface="+mn-lt"/>
              <a:ea typeface="+mn-ea"/>
              <a:cs typeface="+mn-cs"/>
            </a:rPr>
            <a:t>元利償還金が増加したためである。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年度以降に借り入れた元金の償還が開始されるが借入額は減少傾向にあるため、ゆるやかな右肩下がりにはなると予想される。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139171</xdr:rowOff>
    </xdr:from>
    <xdr:to>
      <xdr:col>81</xdr:col>
      <xdr:colOff>44450</xdr:colOff>
      <xdr:row>36</xdr:row>
      <xdr:rowOff>161290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311371"/>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139171</xdr:rowOff>
    </xdr:from>
    <xdr:to>
      <xdr:col>77</xdr:col>
      <xdr:colOff>44450</xdr:colOff>
      <xdr:row>36</xdr:row>
      <xdr:rowOff>141182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31137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141182</xdr:rowOff>
    </xdr:from>
    <xdr:to>
      <xdr:col>72</xdr:col>
      <xdr:colOff>203200</xdr:colOff>
      <xdr:row>36</xdr:row>
      <xdr:rowOff>143192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313382"/>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137160</xdr:rowOff>
    </xdr:from>
    <xdr:to>
      <xdr:col>68</xdr:col>
      <xdr:colOff>152400</xdr:colOff>
      <xdr:row>36</xdr:row>
      <xdr:rowOff>143192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30936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110490</xdr:rowOff>
    </xdr:from>
    <xdr:to>
      <xdr:col>81</xdr:col>
      <xdr:colOff>95250</xdr:colOff>
      <xdr:row>37</xdr:row>
      <xdr:rowOff>40640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127017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12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88371</xdr:rowOff>
    </xdr:from>
    <xdr:to>
      <xdr:col>77</xdr:col>
      <xdr:colOff>95250</xdr:colOff>
      <xdr:row>37</xdr:row>
      <xdr:rowOff>18521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2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28698</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2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90382</xdr:rowOff>
    </xdr:from>
    <xdr:to>
      <xdr:col>73</xdr:col>
      <xdr:colOff>44450</xdr:colOff>
      <xdr:row>37</xdr:row>
      <xdr:rowOff>20532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2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30709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03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92392</xdr:rowOff>
    </xdr:from>
    <xdr:to>
      <xdr:col>68</xdr:col>
      <xdr:colOff>203200</xdr:colOff>
      <xdr:row>37</xdr:row>
      <xdr:rowOff>22542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32719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033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86360</xdr:rowOff>
    </xdr:from>
    <xdr:to>
      <xdr:col>64</xdr:col>
      <xdr:colOff>152400</xdr:colOff>
      <xdr:row>37</xdr:row>
      <xdr:rowOff>16510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26687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ポイントの減となった。要因として、</a:t>
          </a:r>
          <a:r>
            <a:rPr kumimoji="1" lang="ja-JP" altLang="en-US" sz="1100">
              <a:solidFill>
                <a:schemeClr val="dk1"/>
              </a:solidFill>
              <a:effectLst/>
              <a:latin typeface="+mn-lt"/>
              <a:ea typeface="+mn-ea"/>
              <a:cs typeface="+mn-cs"/>
            </a:rPr>
            <a:t>現在高（分子）が大幅に減少したことに加え、</a:t>
          </a:r>
          <a:r>
            <a:rPr lang="ja-JP" altLang="ja-JP" sz="1100">
              <a:solidFill>
                <a:schemeClr val="dk1"/>
              </a:solidFill>
              <a:effectLst/>
              <a:latin typeface="+mn-lt"/>
              <a:ea typeface="+mn-ea"/>
              <a:cs typeface="+mn-cs"/>
            </a:rPr>
            <a:t>充当可能基金及び充当可能特定歳入（分母）が微増になったこと</a:t>
          </a:r>
          <a:r>
            <a:rPr lang="ja-JP" altLang="en-US" sz="1100">
              <a:solidFill>
                <a:schemeClr val="dk1"/>
              </a:solidFill>
              <a:effectLst/>
              <a:latin typeface="+mn-lt"/>
              <a:ea typeface="+mn-ea"/>
              <a:cs typeface="+mn-cs"/>
            </a:rPr>
            <a:t>が考えられる。</a:t>
          </a:r>
          <a:r>
            <a:rPr kumimoji="1" lang="ja-JP" altLang="ja-JP" sz="1100">
              <a:solidFill>
                <a:schemeClr val="dk1"/>
              </a:solidFill>
              <a:effectLst/>
              <a:latin typeface="+mn-lt"/>
              <a:ea typeface="+mn-ea"/>
              <a:cs typeface="+mn-cs"/>
            </a:rPr>
            <a:t>持続可能な財政基盤を確立するため、市債発行額を地方債の元金償還額以内に留めるように努め、将来にわたる負担の軽減を図るとともに、可能な限り地方債の繰上償還や基金への計画的な積立てを行っ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119168</xdr:rowOff>
    </xdr:from>
    <xdr:to>
      <xdr:col>81</xdr:col>
      <xdr:colOff>44450</xdr:colOff>
      <xdr:row>14</xdr:row>
      <xdr:rowOff>119973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519468"/>
          <a:ext cx="8382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119973</xdr:rowOff>
    </xdr:from>
    <xdr:to>
      <xdr:col>77</xdr:col>
      <xdr:colOff>44450</xdr:colOff>
      <xdr:row>14</xdr:row>
      <xdr:rowOff>153755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520273"/>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153755</xdr:rowOff>
    </xdr:from>
    <xdr:to>
      <xdr:col>72</xdr:col>
      <xdr:colOff>203200</xdr:colOff>
      <xdr:row>15</xdr:row>
      <xdr:rowOff>62738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55405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37186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60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62738</xdr:rowOff>
    </xdr:from>
    <xdr:to>
      <xdr:col>68</xdr:col>
      <xdr:colOff>152400</xdr:colOff>
      <xdr:row>15</xdr:row>
      <xdr:rowOff>106976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634488"/>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168292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57971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80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68368</xdr:rowOff>
    </xdr:from>
    <xdr:to>
      <xdr:col>81</xdr:col>
      <xdr:colOff>95250</xdr:colOff>
      <xdr:row>14</xdr:row>
      <xdr:rowOff>169968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4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40445</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44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69173</xdr:rowOff>
    </xdr:from>
    <xdr:to>
      <xdr:col>77</xdr:col>
      <xdr:colOff>95250</xdr:colOff>
      <xdr:row>14</xdr:row>
      <xdr:rowOff>170773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46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155550</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555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102955</xdr:rowOff>
    </xdr:from>
    <xdr:to>
      <xdr:col>73</xdr:col>
      <xdr:colOff>44450</xdr:colOff>
      <xdr:row>15</xdr:row>
      <xdr:rowOff>33105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5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43282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272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11938</xdr:rowOff>
    </xdr:from>
    <xdr:to>
      <xdr:col>68</xdr:col>
      <xdr:colOff>203200</xdr:colOff>
      <xdr:row>15</xdr:row>
      <xdr:rowOff>113538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58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56176</xdr:rowOff>
    </xdr:from>
    <xdr:to>
      <xdr:col>64</xdr:col>
      <xdr:colOff>152400</xdr:colOff>
      <xdr:row>15</xdr:row>
      <xdr:rowOff>157776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62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167953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39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長崎県壱岐市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24,360
24,251
139.42
24,626,444
24,005,860
542,677
12,510,327
23,794,507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壱岐市行財政改革「第４次」定員適正化計画に基づいた職員数の適正化に努めており、前年度に比べて減少しているが、算定分母となる経常一般財源の減少により、経常収支比率は前年度比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ポイントの増となっている。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38</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506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153670</xdr:rowOff>
    </xdr:from>
    <xdr:to>
      <xdr:col>19</xdr:col>
      <xdr:colOff>187325</xdr:colOff>
      <xdr:row>38</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97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153670</xdr:rowOff>
    </xdr:from>
    <xdr:to>
      <xdr:col>15</xdr:col>
      <xdr:colOff>98425</xdr:colOff>
      <xdr:row>38</xdr:row>
      <xdr:rowOff>66040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973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38</xdr:row>
      <xdr:rowOff>66040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982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102870</xdr:rowOff>
    </xdr:from>
    <xdr:to>
      <xdr:col>15</xdr:col>
      <xdr:colOff>149225</xdr:colOff>
      <xdr:row>38</xdr:row>
      <xdr:rowOff>33020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15240</xdr:rowOff>
    </xdr:from>
    <xdr:to>
      <xdr:col>11</xdr:col>
      <xdr:colOff>60325</xdr:colOff>
      <xdr:row>38</xdr:row>
      <xdr:rowOff>116840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101617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近年の</a:t>
          </a:r>
          <a:r>
            <a:rPr kumimoji="1" lang="ja-JP" altLang="ja-JP" sz="1100" b="0" i="0" baseline="0">
              <a:solidFill>
                <a:schemeClr val="dk1"/>
              </a:solidFill>
              <a:effectLst/>
              <a:latin typeface="+mn-lt"/>
              <a:ea typeface="+mn-ea"/>
              <a:cs typeface="+mn-cs"/>
            </a:rPr>
            <a:t>物価高騰に伴い、旅費や委託業務など経常の物件費が増加したことで、経常収支比率は前年度比</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ポイント増となった。</a:t>
          </a:r>
          <a:endParaRPr lang="ja-JP" altLang="ja-JP" sz="1400">
            <a:effectLst/>
          </a:endParaRPr>
        </a:p>
        <a:p>
          <a:r>
            <a:rPr kumimoji="1" lang="ja-JP" altLang="en-US" sz="1100" b="0" i="0" baseline="0">
              <a:solidFill>
                <a:schemeClr val="dk1"/>
              </a:solidFill>
              <a:effectLst/>
              <a:latin typeface="+mn-lt"/>
              <a:ea typeface="+mn-ea"/>
              <a:cs typeface="+mn-cs"/>
            </a:rPr>
            <a:t>また、</a:t>
          </a:r>
          <a:r>
            <a:rPr kumimoji="1" lang="ja-JP" altLang="ja-JP" sz="1100" b="0" i="0" baseline="0">
              <a:solidFill>
                <a:schemeClr val="dk1"/>
              </a:solidFill>
              <a:effectLst/>
              <a:latin typeface="+mn-lt"/>
              <a:ea typeface="+mn-ea"/>
              <a:cs typeface="+mn-cs"/>
            </a:rPr>
            <a:t>合併後</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年を経過するが、未だに旧町ごとに多くの施設を有し、</a:t>
          </a:r>
          <a:r>
            <a:rPr kumimoji="1" lang="ja-JP" altLang="en-US" sz="1100" b="0" i="0" baseline="0">
              <a:solidFill>
                <a:schemeClr val="dk1"/>
              </a:solidFill>
              <a:effectLst/>
              <a:latin typeface="+mn-lt"/>
              <a:ea typeface="+mn-ea"/>
              <a:cs typeface="+mn-cs"/>
            </a:rPr>
            <a:t>多額の</a:t>
          </a:r>
          <a:r>
            <a:rPr kumimoji="1" lang="ja-JP" altLang="ja-JP" sz="1100" b="0" i="0" baseline="0">
              <a:solidFill>
                <a:schemeClr val="dk1"/>
              </a:solidFill>
              <a:effectLst/>
              <a:latin typeface="+mn-lt"/>
              <a:ea typeface="+mn-ea"/>
              <a:cs typeface="+mn-cs"/>
            </a:rPr>
            <a:t>管理運営費</a:t>
          </a:r>
          <a:r>
            <a:rPr kumimoji="1" lang="ja-JP" altLang="en-US" sz="1100" b="0" i="0" baseline="0">
              <a:solidFill>
                <a:schemeClr val="dk1"/>
              </a:solidFill>
              <a:effectLst/>
              <a:latin typeface="+mn-lt"/>
              <a:ea typeface="+mn-ea"/>
              <a:cs typeface="+mn-cs"/>
            </a:rPr>
            <a:t>を要しているおり</a:t>
          </a:r>
          <a:r>
            <a:rPr kumimoji="1" lang="ja-JP" altLang="ja-JP" sz="1100" b="0" i="0" baseline="0">
              <a:solidFill>
                <a:schemeClr val="dk1"/>
              </a:solidFill>
              <a:effectLst/>
              <a:latin typeface="+mn-lt"/>
              <a:ea typeface="+mn-ea"/>
              <a:cs typeface="+mn-cs"/>
            </a:rPr>
            <a:t>、他の類似団体内平均より高くなっている。今後、公共施設等総合計画に基づく施設の統廃合・集約化を行うとともに、指定管理者制度等の活用による施設管理コストの削減に努めていく。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17</xdr:row>
      <xdr:rowOff>161290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30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16510</xdr:rowOff>
    </xdr:from>
    <xdr:to>
      <xdr:col>78</xdr:col>
      <xdr:colOff>69850</xdr:colOff>
      <xdr:row>17</xdr:row>
      <xdr:rowOff>115570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311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16510</xdr:rowOff>
    </xdr:from>
    <xdr:to>
      <xdr:col>73</xdr:col>
      <xdr:colOff>180975</xdr:colOff>
      <xdr:row>17</xdr:row>
      <xdr:rowOff>153670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311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153670</xdr:rowOff>
    </xdr:from>
    <xdr:to>
      <xdr:col>69</xdr:col>
      <xdr:colOff>92075</xdr:colOff>
      <xdr:row>19</xdr:row>
      <xdr:rowOff>1270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683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110490</xdr:rowOff>
    </xdr:from>
    <xdr:to>
      <xdr:col>82</xdr:col>
      <xdr:colOff>158750</xdr:colOff>
      <xdr:row>18</xdr:row>
      <xdr:rowOff>40640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82567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137160</xdr:rowOff>
    </xdr:from>
    <xdr:to>
      <xdr:col>74</xdr:col>
      <xdr:colOff>31750</xdr:colOff>
      <xdr:row>17</xdr:row>
      <xdr:rowOff>67310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52087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102870</xdr:rowOff>
    </xdr:from>
    <xdr:to>
      <xdr:col>69</xdr:col>
      <xdr:colOff>142875</xdr:colOff>
      <xdr:row>18</xdr:row>
      <xdr:rowOff>33020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121920</xdr:rowOff>
    </xdr:from>
    <xdr:to>
      <xdr:col>65</xdr:col>
      <xdr:colOff>53975</xdr:colOff>
      <xdr:row>19</xdr:row>
      <xdr:rowOff>52070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36847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幼児教育・保育の無償化により、児童福祉費</a:t>
          </a:r>
          <a:r>
            <a:rPr kumimoji="1" lang="ja-JP" altLang="en-US" sz="1100" baseline="0">
              <a:solidFill>
                <a:schemeClr val="dk1"/>
              </a:solidFill>
              <a:effectLst/>
              <a:latin typeface="+mn-lt"/>
              <a:ea typeface="+mn-ea"/>
              <a:cs typeface="+mn-cs"/>
            </a:rPr>
            <a:t>の増加や障碍者関連経費にかかる扶助費が増加しているため</a:t>
          </a:r>
          <a:r>
            <a:rPr kumimoji="1" lang="ja-JP" altLang="ja-JP" sz="1100" baseline="0">
              <a:solidFill>
                <a:schemeClr val="dk1"/>
              </a:solidFill>
              <a:effectLst/>
              <a:latin typeface="+mn-lt"/>
              <a:ea typeface="+mn-ea"/>
              <a:cs typeface="+mn-cs"/>
            </a:rPr>
            <a:t>、前年度比</a:t>
          </a:r>
          <a:r>
            <a:rPr kumimoji="1" lang="en-US" altLang="ja-JP" sz="1100" baseline="0">
              <a:solidFill>
                <a:schemeClr val="dk1"/>
              </a:solidFill>
              <a:effectLst/>
              <a:latin typeface="+mn-lt"/>
              <a:ea typeface="+mn-ea"/>
              <a:cs typeface="+mn-cs"/>
            </a:rPr>
            <a:t>0.5</a:t>
          </a:r>
          <a:r>
            <a:rPr kumimoji="1" lang="ja-JP" altLang="ja-JP" sz="1100" baseline="0">
              <a:solidFill>
                <a:schemeClr val="dk1"/>
              </a:solidFill>
              <a:effectLst/>
              <a:latin typeface="+mn-lt"/>
              <a:ea typeface="+mn-ea"/>
              <a:cs typeface="+mn-cs"/>
            </a:rPr>
            <a:t>ポイントの増となっている。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95250</xdr:rowOff>
    </xdr:from>
    <xdr:to>
      <xdr:col>24</xdr:col>
      <xdr:colOff>25400</xdr:colOff>
      <xdr:row>55</xdr:row>
      <xdr:rowOff>158750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25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82550</xdr:rowOff>
    </xdr:from>
    <xdr:to>
      <xdr:col>19</xdr:col>
      <xdr:colOff>187325</xdr:colOff>
      <xdr:row>55</xdr:row>
      <xdr:rowOff>95250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1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82550</xdr:rowOff>
    </xdr:from>
    <xdr:to>
      <xdr:col>15</xdr:col>
      <xdr:colOff>98425</xdr:colOff>
      <xdr:row>55</xdr:row>
      <xdr:rowOff>82550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1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82550</xdr:rowOff>
    </xdr:from>
    <xdr:to>
      <xdr:col>11</xdr:col>
      <xdr:colOff>9525</xdr:colOff>
      <xdr:row>56</xdr:row>
      <xdr:rowOff>88900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123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107950</xdr:rowOff>
    </xdr:from>
    <xdr:to>
      <xdr:col>24</xdr:col>
      <xdr:colOff>76200</xdr:colOff>
      <xdr:row>56</xdr:row>
      <xdr:rowOff>38100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124477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44450</xdr:rowOff>
    </xdr:from>
    <xdr:to>
      <xdr:col>20</xdr:col>
      <xdr:colOff>38100</xdr:colOff>
      <xdr:row>55</xdr:row>
      <xdr:rowOff>146050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156227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4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31750</xdr:rowOff>
    </xdr:from>
    <xdr:to>
      <xdr:col>15</xdr:col>
      <xdr:colOff>149225</xdr:colOff>
      <xdr:row>55</xdr:row>
      <xdr:rowOff>133350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31750</xdr:rowOff>
    </xdr:from>
    <xdr:to>
      <xdr:col>11</xdr:col>
      <xdr:colOff>60325</xdr:colOff>
      <xdr:row>55</xdr:row>
      <xdr:rowOff>133350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その他の経費にかかる経常収支比率は</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ポイントの増加となった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主な経費として</a:t>
          </a:r>
          <a:r>
            <a:rPr kumimoji="1" lang="ja-JP" altLang="ja-JP" sz="1100">
              <a:solidFill>
                <a:schemeClr val="dk1"/>
              </a:solidFill>
              <a:effectLst/>
              <a:latin typeface="+mn-lt"/>
              <a:ea typeface="+mn-ea"/>
              <a:cs typeface="+mn-cs"/>
            </a:rPr>
            <a:t>、公営企業会計に対する繰出金が挙げられる。公営企業については独立採算の原則に基づき、今後も経営努力と経費の節減等を継続していくことにより、一般会計からの繰出金の抑制に努めていく。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9978</xdr:rowOff>
    </xdr:from>
    <xdr:to>
      <xdr:col>82</xdr:col>
      <xdr:colOff>107950</xdr:colOff>
      <xdr:row>55</xdr:row>
      <xdr:rowOff>53522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4397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9978</xdr:rowOff>
    </xdr:from>
    <xdr:to>
      <xdr:col>78</xdr:col>
      <xdr:colOff>69850</xdr:colOff>
      <xdr:row>55</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439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31750</xdr:rowOff>
    </xdr:from>
    <xdr:to>
      <xdr:col>73</xdr:col>
      <xdr:colOff>180975</xdr:colOff>
      <xdr:row>55</xdr:row>
      <xdr:rowOff>53522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61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53522</xdr:rowOff>
    </xdr:from>
    <xdr:to>
      <xdr:col>69</xdr:col>
      <xdr:colOff>92075</xdr:colOff>
      <xdr:row>56</xdr:row>
      <xdr:rowOff>99785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483272"/>
          <a:ext cx="889000" cy="2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2722</xdr:rowOff>
    </xdr:from>
    <xdr:to>
      <xdr:col>82</xdr:col>
      <xdr:colOff>158750</xdr:colOff>
      <xdr:row>55</xdr:row>
      <xdr:rowOff>104322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19249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130628</xdr:rowOff>
    </xdr:from>
    <xdr:to>
      <xdr:col>78</xdr:col>
      <xdr:colOff>120650</xdr:colOff>
      <xdr:row>55</xdr:row>
      <xdr:rowOff>60778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70955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152400</xdr:rowOff>
    </xdr:from>
    <xdr:to>
      <xdr:col>74</xdr:col>
      <xdr:colOff>31750</xdr:colOff>
      <xdr:row>55</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92727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2722</xdr:rowOff>
    </xdr:from>
    <xdr:to>
      <xdr:col>69</xdr:col>
      <xdr:colOff>142875</xdr:colOff>
      <xdr:row>55</xdr:row>
      <xdr:rowOff>104322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114499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48985</xdr:rowOff>
    </xdr:from>
    <xdr:to>
      <xdr:col>65</xdr:col>
      <xdr:colOff>53975</xdr:colOff>
      <xdr:row>56</xdr:row>
      <xdr:rowOff>150585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160762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補助費等にかかる経常収支比率は類似団体内平均を下回っており、前年度比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減少した。補助金については、補助金検討委員会の答申に沿った見直しを図るとともに、今後も公益性・必要性・妥当性・費用対効果について十分な検証を行い、適正化に向けた見直しを行っ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26416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1803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26416</xdr:rowOff>
    </xdr:from>
    <xdr:to>
      <xdr:col>78</xdr:col>
      <xdr:colOff>69850</xdr:colOff>
      <xdr:row>36</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986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124714</xdr:rowOff>
    </xdr:from>
    <xdr:to>
      <xdr:col>73</xdr:col>
      <xdr:colOff>180975</xdr:colOff>
      <xdr:row>36</xdr:row>
      <xdr:rowOff>40132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254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124714</xdr:rowOff>
    </xdr:from>
    <xdr:to>
      <xdr:col>69</xdr:col>
      <xdr:colOff>92075</xdr:colOff>
      <xdr:row>35</xdr:row>
      <xdr:rowOff>133858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1254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87393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73914</xdr:rowOff>
    </xdr:from>
    <xdr:to>
      <xdr:col>69</xdr:col>
      <xdr:colOff>142875</xdr:colOff>
      <xdr:row>36</xdr:row>
      <xdr:rowOff>4064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14241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83058</xdr:rowOff>
    </xdr:from>
    <xdr:to>
      <xdr:col>65</xdr:col>
      <xdr:colOff>53975</xdr:colOff>
      <xdr:row>36</xdr:row>
      <xdr:rowOff>13208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23385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公債費にかかる経常収支比率は、合併特例債</a:t>
          </a:r>
          <a:r>
            <a:rPr kumimoji="1" lang="ja-JP" altLang="en-US" sz="1100">
              <a:solidFill>
                <a:schemeClr val="dk1"/>
              </a:solidFill>
              <a:effectLst/>
              <a:latin typeface="+mn-lt"/>
              <a:ea typeface="+mn-ea"/>
              <a:cs typeface="+mn-cs"/>
            </a:rPr>
            <a:t>や過疎対策事業債</a:t>
          </a:r>
          <a:r>
            <a:rPr kumimoji="1" lang="ja-JP" altLang="ja-JP" sz="1100">
              <a:solidFill>
                <a:schemeClr val="dk1"/>
              </a:solidFill>
              <a:effectLst/>
              <a:latin typeface="+mn-lt"/>
              <a:ea typeface="+mn-ea"/>
              <a:cs typeface="+mn-cs"/>
            </a:rPr>
            <a:t>の償還開始により前年度比</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ポイントの増となっている。今後、公債費負担は減少していく見込みであるが、交付税措置の有利な地方債の活用や繰上償還等の実施により、更なる健全な財政運営に努めていく。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85090</xdr:rowOff>
    </xdr:from>
    <xdr:to>
      <xdr:col>24</xdr:col>
      <xdr:colOff>25400</xdr:colOff>
      <xdr:row>75</xdr:row>
      <xdr:rowOff>123190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9438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62230</xdr:rowOff>
    </xdr:from>
    <xdr:to>
      <xdr:col>19</xdr:col>
      <xdr:colOff>187325</xdr:colOff>
      <xdr:row>75</xdr:row>
      <xdr:rowOff>85090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920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62230</xdr:rowOff>
    </xdr:from>
    <xdr:to>
      <xdr:col>15</xdr:col>
      <xdr:colOff>98425</xdr:colOff>
      <xdr:row>75</xdr:row>
      <xdr:rowOff>69850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920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69850</xdr:rowOff>
    </xdr:from>
    <xdr:to>
      <xdr:col>11</xdr:col>
      <xdr:colOff>9525</xdr:colOff>
      <xdr:row>75</xdr:row>
      <xdr:rowOff>79375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9286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72390</xdr:rowOff>
    </xdr:from>
    <xdr:to>
      <xdr:col>24</xdr:col>
      <xdr:colOff>76200</xdr:colOff>
      <xdr:row>76</xdr:row>
      <xdr:rowOff>2539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44467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34290</xdr:rowOff>
    </xdr:from>
    <xdr:to>
      <xdr:col>20</xdr:col>
      <xdr:colOff>38100</xdr:colOff>
      <xdr:row>75</xdr:row>
      <xdr:rowOff>135890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120666</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79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xdr:rowOff>
    </xdr:from>
    <xdr:to>
      <xdr:col>15</xdr:col>
      <xdr:colOff>149225</xdr:colOff>
      <xdr:row>75</xdr:row>
      <xdr:rowOff>113030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97807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19050</xdr:rowOff>
    </xdr:from>
    <xdr:to>
      <xdr:col>11</xdr:col>
      <xdr:colOff>60325</xdr:colOff>
      <xdr:row>75</xdr:row>
      <xdr:rowOff>120650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105427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28575</xdr:rowOff>
    </xdr:from>
    <xdr:to>
      <xdr:col>6</xdr:col>
      <xdr:colOff>171450</xdr:colOff>
      <xdr:row>75</xdr:row>
      <xdr:rowOff>130175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114952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7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算定分子である経常の物件費が増加した一方、算定分母となる経常一般財源（地方特例交付金・普通交付税等）が減少したことにより、前年度比</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ポイント増加することとなった。今後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経常一般財源の歳入見込みは厳しさを増していくことから、徹底した事務事業等の見直しを図り、経常的経費の歳出抑制に努めていく。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138430</xdr:rowOff>
    </xdr:from>
    <xdr:to>
      <xdr:col>82</xdr:col>
      <xdr:colOff>107950</xdr:colOff>
      <xdr:row>76</xdr:row>
      <xdr:rowOff>26415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997180"/>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65278</xdr:rowOff>
    </xdr:from>
    <xdr:to>
      <xdr:col>78</xdr:col>
      <xdr:colOff>69850</xdr:colOff>
      <xdr:row>75</xdr:row>
      <xdr:rowOff>138430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9240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65278</xdr:rowOff>
    </xdr:from>
    <xdr:to>
      <xdr:col>73</xdr:col>
      <xdr:colOff>180975</xdr:colOff>
      <xdr:row>75</xdr:row>
      <xdr:rowOff>120142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9240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120142</xdr:rowOff>
    </xdr:from>
    <xdr:to>
      <xdr:col>69</xdr:col>
      <xdr:colOff>92075</xdr:colOff>
      <xdr:row>76</xdr:row>
      <xdr:rowOff>117856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297889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147065</xdr:rowOff>
    </xdr:from>
    <xdr:to>
      <xdr:col>82</xdr:col>
      <xdr:colOff>158750</xdr:colOff>
      <xdr:row>76</xdr:row>
      <xdr:rowOff>77215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163593</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87630</xdr:rowOff>
    </xdr:from>
    <xdr:to>
      <xdr:col>78</xdr:col>
      <xdr:colOff>120650</xdr:colOff>
      <xdr:row>76</xdr:row>
      <xdr:rowOff>17780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14478</xdr:rowOff>
    </xdr:from>
    <xdr:to>
      <xdr:col>74</xdr:col>
      <xdr:colOff>31750</xdr:colOff>
      <xdr:row>75</xdr:row>
      <xdr:rowOff>116078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126255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69342</xdr:rowOff>
    </xdr:from>
    <xdr:to>
      <xdr:col>69</xdr:col>
      <xdr:colOff>142875</xdr:colOff>
      <xdr:row>75</xdr:row>
      <xdr:rowOff>170942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9669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67056</xdr:rowOff>
    </xdr:from>
    <xdr:to>
      <xdr:col>65</xdr:col>
      <xdr:colOff>53975</xdr:colOff>
      <xdr:row>76</xdr:row>
      <xdr:rowOff>168656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7383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長崎県壱岐市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55731</xdr:rowOff>
    </xdr:from>
    <xdr:to>
      <xdr:col>29</xdr:col>
      <xdr:colOff>127000</xdr:colOff>
      <xdr:row>14</xdr:row>
      <xdr:rowOff>102518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503656"/>
          <a:ext cx="647700" cy="46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102518</xdr:rowOff>
    </xdr:from>
    <xdr:to>
      <xdr:col>26</xdr:col>
      <xdr:colOff>50800</xdr:colOff>
      <xdr:row>14</xdr:row>
      <xdr:rowOff>125171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550443"/>
          <a:ext cx="698500" cy="22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125171</xdr:rowOff>
    </xdr:from>
    <xdr:to>
      <xdr:col>22</xdr:col>
      <xdr:colOff>114300</xdr:colOff>
      <xdr:row>14</xdr:row>
      <xdr:rowOff>162988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573096"/>
          <a:ext cx="698500" cy="37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162988</xdr:rowOff>
    </xdr:from>
    <xdr:to>
      <xdr:col>18</xdr:col>
      <xdr:colOff>177800</xdr:colOff>
      <xdr:row>15</xdr:row>
      <xdr:rowOff>77742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10913"/>
          <a:ext cx="698500" cy="86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4931</xdr:rowOff>
    </xdr:from>
    <xdr:to>
      <xdr:col>29</xdr:col>
      <xdr:colOff>177800</xdr:colOff>
      <xdr:row>14</xdr:row>
      <xdr:rowOff>106531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452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21458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51718</xdr:rowOff>
    </xdr:from>
    <xdr:to>
      <xdr:col>26</xdr:col>
      <xdr:colOff>101600</xdr:colOff>
      <xdr:row>14</xdr:row>
      <xdr:rowOff>153318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499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163495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268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74371</xdr:rowOff>
    </xdr:from>
    <xdr:to>
      <xdr:col>22</xdr:col>
      <xdr:colOff>165100</xdr:colOff>
      <xdr:row>15</xdr:row>
      <xdr:rowOff>4521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22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14698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2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112188</xdr:rowOff>
    </xdr:from>
    <xdr:to>
      <xdr:col>19</xdr:col>
      <xdr:colOff>38100</xdr:colOff>
      <xdr:row>15</xdr:row>
      <xdr:rowOff>42338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60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52515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2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26942</xdr:rowOff>
    </xdr:from>
    <xdr:to>
      <xdr:col>15</xdr:col>
      <xdr:colOff>101600</xdr:colOff>
      <xdr:row>15</xdr:row>
      <xdr:rowOff>128542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46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138719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20114</xdr:rowOff>
    </xdr:from>
    <xdr:to>
      <xdr:col>29</xdr:col>
      <xdr:colOff>127000</xdr:colOff>
      <xdr:row>38</xdr:row>
      <xdr:rowOff>46102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487714"/>
          <a:ext cx="647700" cy="25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38</xdr:row>
      <xdr:rowOff>4890</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472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46102</xdr:rowOff>
    </xdr:from>
    <xdr:to>
      <xdr:col>26</xdr:col>
      <xdr:colOff>50800</xdr:colOff>
      <xdr:row>38</xdr:row>
      <xdr:rowOff>58521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513702"/>
          <a:ext cx="698500" cy="12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58521</xdr:rowOff>
    </xdr:from>
    <xdr:to>
      <xdr:col>22</xdr:col>
      <xdr:colOff>114300</xdr:colOff>
      <xdr:row>38</xdr:row>
      <xdr:rowOff>68119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526121"/>
          <a:ext cx="698500" cy="9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52676</xdr:rowOff>
    </xdr:from>
    <xdr:to>
      <xdr:col>18</xdr:col>
      <xdr:colOff>177800</xdr:colOff>
      <xdr:row>38</xdr:row>
      <xdr:rowOff>68119</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7520276"/>
          <a:ext cx="698500" cy="15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122476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24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312214</xdr:rowOff>
    </xdr:from>
    <xdr:to>
      <xdr:col>29</xdr:col>
      <xdr:colOff>177800</xdr:colOff>
      <xdr:row>38</xdr:row>
      <xdr:rowOff>70914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36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157291</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28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338202</xdr:rowOff>
    </xdr:from>
    <xdr:to>
      <xdr:col>26</xdr:col>
      <xdr:colOff>101600</xdr:colOff>
      <xdr:row>38</xdr:row>
      <xdr:rowOff>96902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62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107079</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231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7721</xdr:rowOff>
    </xdr:from>
    <xdr:to>
      <xdr:col>22</xdr:col>
      <xdr:colOff>165100</xdr:colOff>
      <xdr:row>38</xdr:row>
      <xdr:rowOff>109321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75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94098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56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17319</xdr:rowOff>
    </xdr:from>
    <xdr:to>
      <xdr:col>19</xdr:col>
      <xdr:colOff>38100</xdr:colOff>
      <xdr:row>38</xdr:row>
      <xdr:rowOff>118919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84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103696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571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1876</xdr:rowOff>
    </xdr:from>
    <xdr:to>
      <xdr:col>15</xdr:col>
      <xdr:colOff>101600</xdr:colOff>
      <xdr:row>38</xdr:row>
      <xdr:rowOff>103476</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69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113653</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23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長崎県壱岐市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24,360
24,251
139.42
24,626,444
24,005,860
542,677
12,510,327
23,794,507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33706</xdr:rowOff>
    </xdr:from>
    <xdr:to>
      <xdr:col>24</xdr:col>
      <xdr:colOff>63500</xdr:colOff>
      <xdr:row>33</xdr:row>
      <xdr:rowOff>77630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691556"/>
          <a:ext cx="838200" cy="4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77630</xdr:rowOff>
    </xdr:from>
    <xdr:to>
      <xdr:col>19</xdr:col>
      <xdr:colOff>177800</xdr:colOff>
      <xdr:row>33</xdr:row>
      <xdr:rowOff>99390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735480"/>
          <a:ext cx="889000" cy="2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99390</xdr:rowOff>
    </xdr:from>
    <xdr:to>
      <xdr:col>15</xdr:col>
      <xdr:colOff>50800</xdr:colOff>
      <xdr:row>33</xdr:row>
      <xdr:rowOff>143619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757240"/>
          <a:ext cx="889000" cy="4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143619</xdr:rowOff>
    </xdr:from>
    <xdr:to>
      <xdr:col>10</xdr:col>
      <xdr:colOff>114300</xdr:colOff>
      <xdr:row>34</xdr:row>
      <xdr:rowOff>155615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01469"/>
          <a:ext cx="889000" cy="18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154356</xdr:rowOff>
    </xdr:from>
    <xdr:to>
      <xdr:col>24</xdr:col>
      <xdr:colOff>114300</xdr:colOff>
      <xdr:row>33</xdr:row>
      <xdr:rowOff>84506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4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5783</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9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26830</xdr:rowOff>
    </xdr:from>
    <xdr:to>
      <xdr:col>20</xdr:col>
      <xdr:colOff>38100</xdr:colOff>
      <xdr:row>33</xdr:row>
      <xdr:rowOff>128430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68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144957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45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48590</xdr:rowOff>
    </xdr:from>
    <xdr:to>
      <xdr:col>15</xdr:col>
      <xdr:colOff>101600</xdr:colOff>
      <xdr:row>33</xdr:row>
      <xdr:rowOff>150190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166717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48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92819</xdr:rowOff>
    </xdr:from>
    <xdr:to>
      <xdr:col>10</xdr:col>
      <xdr:colOff>165100</xdr:colOff>
      <xdr:row>34</xdr:row>
      <xdr:rowOff>22969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75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39496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525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104815</xdr:rowOff>
    </xdr:from>
    <xdr:to>
      <xdr:col>6</xdr:col>
      <xdr:colOff>38100</xdr:colOff>
      <xdr:row>35</xdr:row>
      <xdr:rowOff>34965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3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51492</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70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109328</xdr:rowOff>
    </xdr:from>
    <xdr:to>
      <xdr:col>24</xdr:col>
      <xdr:colOff>63500</xdr:colOff>
      <xdr:row>57</xdr:row>
      <xdr:rowOff>123119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881978"/>
          <a:ext cx="838200" cy="1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109328</xdr:rowOff>
    </xdr:from>
    <xdr:to>
      <xdr:col>19</xdr:col>
      <xdr:colOff>177800</xdr:colOff>
      <xdr:row>57</xdr:row>
      <xdr:rowOff>121067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881978"/>
          <a:ext cx="889000" cy="1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121067</xdr:rowOff>
    </xdr:from>
    <xdr:to>
      <xdr:col>15</xdr:col>
      <xdr:colOff>50800</xdr:colOff>
      <xdr:row>57</xdr:row>
      <xdr:rowOff>125413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893717"/>
          <a:ext cx="889000" cy="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91518</xdr:rowOff>
    </xdr:from>
    <xdr:to>
      <xdr:col>10</xdr:col>
      <xdr:colOff>114300</xdr:colOff>
      <xdr:row>57</xdr:row>
      <xdr:rowOff>125413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9864168"/>
          <a:ext cx="889000" cy="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72319</xdr:rowOff>
    </xdr:from>
    <xdr:to>
      <xdr:col>24</xdr:col>
      <xdr:colOff>114300</xdr:colOff>
      <xdr:row>58</xdr:row>
      <xdr:rowOff>2469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4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95196</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69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58528</xdr:rowOff>
    </xdr:from>
    <xdr:to>
      <xdr:col>20</xdr:col>
      <xdr:colOff>38100</xdr:colOff>
      <xdr:row>57</xdr:row>
      <xdr:rowOff>160128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3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5205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60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70267</xdr:rowOff>
    </xdr:from>
    <xdr:to>
      <xdr:col>15</xdr:col>
      <xdr:colOff>101600</xdr:colOff>
      <xdr:row>58</xdr:row>
      <xdr:rowOff>417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4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16944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61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74613</xdr:rowOff>
    </xdr:from>
    <xdr:to>
      <xdr:col>10</xdr:col>
      <xdr:colOff>165100</xdr:colOff>
      <xdr:row>58</xdr:row>
      <xdr:rowOff>4763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4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21290</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62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40718</xdr:rowOff>
    </xdr:from>
    <xdr:to>
      <xdr:col>6</xdr:col>
      <xdr:colOff>38100</xdr:colOff>
      <xdr:row>57</xdr:row>
      <xdr:rowOff>142318</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1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158845</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588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108362</xdr:rowOff>
    </xdr:from>
    <xdr:to>
      <xdr:col>24</xdr:col>
      <xdr:colOff>63500</xdr:colOff>
      <xdr:row>77</xdr:row>
      <xdr:rowOff>144348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310012"/>
          <a:ext cx="838200" cy="3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120611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32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144348</xdr:rowOff>
    </xdr:from>
    <xdr:to>
      <xdr:col>19</xdr:col>
      <xdr:colOff>177800</xdr:colOff>
      <xdr:row>77</xdr:row>
      <xdr:rowOff>149910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345998"/>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52906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42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149910</xdr:rowOff>
    </xdr:from>
    <xdr:to>
      <xdr:col>15</xdr:col>
      <xdr:colOff>50800</xdr:colOff>
      <xdr:row>78</xdr:row>
      <xdr:rowOff>2978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351560"/>
          <a:ext cx="889000" cy="2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50106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2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2978</xdr:rowOff>
    </xdr:from>
    <xdr:to>
      <xdr:col>10</xdr:col>
      <xdr:colOff>114300</xdr:colOff>
      <xdr:row>78</xdr:row>
      <xdr:rowOff>54414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376078"/>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77100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45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130363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57562</xdr:rowOff>
    </xdr:from>
    <xdr:to>
      <xdr:col>24</xdr:col>
      <xdr:colOff>114300</xdr:colOff>
      <xdr:row>77</xdr:row>
      <xdr:rowOff>159162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25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80439</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11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93548</xdr:rowOff>
    </xdr:from>
    <xdr:to>
      <xdr:col>20</xdr:col>
      <xdr:colOff>38100</xdr:colOff>
      <xdr:row>78</xdr:row>
      <xdr:rowOff>23698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29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40225</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07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99110</xdr:rowOff>
    </xdr:from>
    <xdr:to>
      <xdr:col>15</xdr:col>
      <xdr:colOff>101600</xdr:colOff>
      <xdr:row>78</xdr:row>
      <xdr:rowOff>29260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0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45787</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07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123628</xdr:rowOff>
    </xdr:from>
    <xdr:to>
      <xdr:col>10</xdr:col>
      <xdr:colOff>165100</xdr:colOff>
      <xdr:row>78</xdr:row>
      <xdr:rowOff>53778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2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70305</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310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3614</xdr:rowOff>
    </xdr:from>
    <xdr:to>
      <xdr:col>6</xdr:col>
      <xdr:colOff>38100</xdr:colOff>
      <xdr:row>78</xdr:row>
      <xdr:rowOff>105214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7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121741</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1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98499</xdr:rowOff>
    </xdr:from>
    <xdr:to>
      <xdr:col>24</xdr:col>
      <xdr:colOff>63500</xdr:colOff>
      <xdr:row>96</xdr:row>
      <xdr:rowOff>13810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386249"/>
          <a:ext cx="838200" cy="8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13810</xdr:rowOff>
    </xdr:from>
    <xdr:to>
      <xdr:col>19</xdr:col>
      <xdr:colOff>177800</xdr:colOff>
      <xdr:row>96</xdr:row>
      <xdr:rowOff>125374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473010"/>
          <a:ext cx="889000" cy="11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118593</xdr:rowOff>
    </xdr:from>
    <xdr:to>
      <xdr:col>15</xdr:col>
      <xdr:colOff>50800</xdr:colOff>
      <xdr:row>96</xdr:row>
      <xdr:rowOff>125374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577793"/>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91053</xdr:rowOff>
    </xdr:from>
    <xdr:to>
      <xdr:col>10</xdr:col>
      <xdr:colOff>114300</xdr:colOff>
      <xdr:row>96</xdr:row>
      <xdr:rowOff>118593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550253"/>
          <a:ext cx="889000" cy="2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29433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28945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47699</xdr:rowOff>
    </xdr:from>
    <xdr:to>
      <xdr:col>24</xdr:col>
      <xdr:colOff>114300</xdr:colOff>
      <xdr:row>95</xdr:row>
      <xdr:rowOff>149299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3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70576</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18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134460</xdr:rowOff>
    </xdr:from>
    <xdr:to>
      <xdr:col>20</xdr:col>
      <xdr:colOff>38100</xdr:colOff>
      <xdr:row>96</xdr:row>
      <xdr:rowOff>64610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81137</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19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74574</xdr:rowOff>
    </xdr:from>
    <xdr:to>
      <xdr:col>15</xdr:col>
      <xdr:colOff>101600</xdr:colOff>
      <xdr:row>97</xdr:row>
      <xdr:rowOff>4724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3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167301</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626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67793</xdr:rowOff>
    </xdr:from>
    <xdr:to>
      <xdr:col>10</xdr:col>
      <xdr:colOff>165100</xdr:colOff>
      <xdr:row>96</xdr:row>
      <xdr:rowOff>169393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2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14470</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6302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40253</xdr:rowOff>
    </xdr:from>
    <xdr:to>
      <xdr:col>6</xdr:col>
      <xdr:colOff>38100</xdr:colOff>
      <xdr:row>96</xdr:row>
      <xdr:rowOff>141853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158380</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6274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97733</xdr:rowOff>
    </xdr:from>
    <xdr:to>
      <xdr:col>55</xdr:col>
      <xdr:colOff>0</xdr:colOff>
      <xdr:row>35</xdr:row>
      <xdr:rowOff>150582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098483"/>
          <a:ext cx="838200" cy="5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40796</xdr:rowOff>
    </xdr:from>
    <xdr:to>
      <xdr:col>50</xdr:col>
      <xdr:colOff>114300</xdr:colOff>
      <xdr:row>35</xdr:row>
      <xdr:rowOff>150582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041546"/>
          <a:ext cx="889000" cy="10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118509</xdr:rowOff>
    </xdr:from>
    <xdr:to>
      <xdr:col>45</xdr:col>
      <xdr:colOff>177800</xdr:colOff>
      <xdr:row>35</xdr:row>
      <xdr:rowOff>40796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776359"/>
          <a:ext cx="889000" cy="26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118509</xdr:rowOff>
    </xdr:from>
    <xdr:to>
      <xdr:col>41</xdr:col>
      <xdr:colOff>50800</xdr:colOff>
      <xdr:row>36</xdr:row>
      <xdr:rowOff>104785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776359"/>
          <a:ext cx="889000" cy="50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139759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46933</xdr:rowOff>
    </xdr:from>
    <xdr:to>
      <xdr:col>55</xdr:col>
      <xdr:colOff>50800</xdr:colOff>
      <xdr:row>35</xdr:row>
      <xdr:rowOff>148533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4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69810</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899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99782</xdr:rowOff>
    </xdr:from>
    <xdr:to>
      <xdr:col>50</xdr:col>
      <xdr:colOff>165100</xdr:colOff>
      <xdr:row>36</xdr:row>
      <xdr:rowOff>29932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0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46459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87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161446</xdr:rowOff>
    </xdr:from>
    <xdr:to>
      <xdr:col>46</xdr:col>
      <xdr:colOff>38100</xdr:colOff>
      <xdr:row>35</xdr:row>
      <xdr:rowOff>91596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99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108123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765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67709</xdr:rowOff>
    </xdr:from>
    <xdr:to>
      <xdr:col>41</xdr:col>
      <xdr:colOff>101600</xdr:colOff>
      <xdr:row>33</xdr:row>
      <xdr:rowOff>169309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72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14386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5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53985</xdr:rowOff>
    </xdr:from>
    <xdr:to>
      <xdr:col>36</xdr:col>
      <xdr:colOff>165100</xdr:colOff>
      <xdr:row>36</xdr:row>
      <xdr:rowOff>155585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2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662</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00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82006</xdr:rowOff>
    </xdr:from>
    <xdr:to>
      <xdr:col>55</xdr:col>
      <xdr:colOff>0</xdr:colOff>
      <xdr:row>57</xdr:row>
      <xdr:rowOff>90825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854656"/>
          <a:ext cx="838200" cy="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82006</xdr:rowOff>
    </xdr:from>
    <xdr:to>
      <xdr:col>50</xdr:col>
      <xdr:colOff>114300</xdr:colOff>
      <xdr:row>57</xdr:row>
      <xdr:rowOff>119728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854656"/>
          <a:ext cx="889000" cy="3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28173</xdr:rowOff>
    </xdr:from>
    <xdr:to>
      <xdr:col>45</xdr:col>
      <xdr:colOff>177800</xdr:colOff>
      <xdr:row>57</xdr:row>
      <xdr:rowOff>119728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800823"/>
          <a:ext cx="889000" cy="9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42552</xdr:rowOff>
    </xdr:from>
    <xdr:to>
      <xdr:col>41</xdr:col>
      <xdr:colOff>50800</xdr:colOff>
      <xdr:row>57</xdr:row>
      <xdr:rowOff>28173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643752"/>
          <a:ext cx="889000" cy="15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138008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40025</xdr:rowOff>
    </xdr:from>
    <xdr:to>
      <xdr:col>55</xdr:col>
      <xdr:colOff>50800</xdr:colOff>
      <xdr:row>57</xdr:row>
      <xdr:rowOff>141625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1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62902</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6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31206</xdr:rowOff>
    </xdr:from>
    <xdr:to>
      <xdr:col>50</xdr:col>
      <xdr:colOff>165100</xdr:colOff>
      <xdr:row>57</xdr:row>
      <xdr:rowOff>132806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0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149333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57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68928</xdr:rowOff>
    </xdr:from>
    <xdr:to>
      <xdr:col>46</xdr:col>
      <xdr:colOff>38100</xdr:colOff>
      <xdr:row>57</xdr:row>
      <xdr:rowOff>170528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4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161655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93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148823</xdr:rowOff>
    </xdr:from>
    <xdr:to>
      <xdr:col>41</xdr:col>
      <xdr:colOff>101600</xdr:colOff>
      <xdr:row>57</xdr:row>
      <xdr:rowOff>78973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5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95500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525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163202</xdr:rowOff>
    </xdr:from>
    <xdr:to>
      <xdr:col>36</xdr:col>
      <xdr:colOff>165100</xdr:colOff>
      <xdr:row>56</xdr:row>
      <xdr:rowOff>93352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5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109879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368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13030</xdr:rowOff>
    </xdr:from>
    <xdr:to>
      <xdr:col>55</xdr:col>
      <xdr:colOff>0</xdr:colOff>
      <xdr:row>78</xdr:row>
      <xdr:rowOff>162585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386130"/>
          <a:ext cx="838200" cy="14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157518</xdr:rowOff>
    </xdr:from>
    <xdr:to>
      <xdr:col>50</xdr:col>
      <xdr:colOff>114300</xdr:colOff>
      <xdr:row>78</xdr:row>
      <xdr:rowOff>162585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30618"/>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42532</xdr:rowOff>
    </xdr:from>
    <xdr:to>
      <xdr:col>45</xdr:col>
      <xdr:colOff>177800</xdr:colOff>
      <xdr:row>78</xdr:row>
      <xdr:rowOff>157518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15632"/>
          <a:ext cx="889000" cy="1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128981</xdr:rowOff>
    </xdr:from>
    <xdr:to>
      <xdr:col>41</xdr:col>
      <xdr:colOff>50800</xdr:colOff>
      <xdr:row>78</xdr:row>
      <xdr:rowOff>42532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2987731"/>
          <a:ext cx="889000" cy="42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98925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133680</xdr:rowOff>
    </xdr:from>
    <xdr:to>
      <xdr:col>55</xdr:col>
      <xdr:colOff>50800</xdr:colOff>
      <xdr:row>78</xdr:row>
      <xdr:rowOff>63830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112107</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1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111785</xdr:rowOff>
    </xdr:from>
    <xdr:to>
      <xdr:col>50</xdr:col>
      <xdr:colOff>165100</xdr:colOff>
      <xdr:row>79</xdr:row>
      <xdr:rowOff>41935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8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33062</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106718</xdr:rowOff>
    </xdr:from>
    <xdr:to>
      <xdr:col>46</xdr:col>
      <xdr:colOff>38100</xdr:colOff>
      <xdr:row>79</xdr:row>
      <xdr:rowOff>36868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7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27995</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7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163182</xdr:rowOff>
    </xdr:from>
    <xdr:to>
      <xdr:col>41</xdr:col>
      <xdr:colOff>101600</xdr:colOff>
      <xdr:row>78</xdr:row>
      <xdr:rowOff>93332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6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84459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45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78181</xdr:rowOff>
    </xdr:from>
    <xdr:to>
      <xdr:col>36</xdr:col>
      <xdr:colOff>165100</xdr:colOff>
      <xdr:row>76</xdr:row>
      <xdr:rowOff>8331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93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24858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71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117487</xdr:rowOff>
    </xdr:from>
    <xdr:to>
      <xdr:col>55</xdr:col>
      <xdr:colOff>0</xdr:colOff>
      <xdr:row>97</xdr:row>
      <xdr:rowOff>152253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748137"/>
          <a:ext cx="838200" cy="3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117487</xdr:rowOff>
    </xdr:from>
    <xdr:to>
      <xdr:col>50</xdr:col>
      <xdr:colOff>114300</xdr:colOff>
      <xdr:row>97</xdr:row>
      <xdr:rowOff>155318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48137"/>
          <a:ext cx="889000" cy="3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108221</xdr:rowOff>
    </xdr:from>
    <xdr:to>
      <xdr:col>45</xdr:col>
      <xdr:colOff>177800</xdr:colOff>
      <xdr:row>97</xdr:row>
      <xdr:rowOff>155318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738871"/>
          <a:ext cx="889000" cy="4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22337</xdr:rowOff>
    </xdr:from>
    <xdr:to>
      <xdr:col>41</xdr:col>
      <xdr:colOff>50800</xdr:colOff>
      <xdr:row>97</xdr:row>
      <xdr:rowOff>108221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652987"/>
          <a:ext cx="889000" cy="8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101453</xdr:rowOff>
    </xdr:from>
    <xdr:to>
      <xdr:col>55</xdr:col>
      <xdr:colOff>50800</xdr:colOff>
      <xdr:row>98</xdr:row>
      <xdr:rowOff>31603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3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124330</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8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66687</xdr:rowOff>
    </xdr:from>
    <xdr:to>
      <xdr:col>50</xdr:col>
      <xdr:colOff>165100</xdr:colOff>
      <xdr:row>97</xdr:row>
      <xdr:rowOff>168287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9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13364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47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104518</xdr:rowOff>
    </xdr:from>
    <xdr:to>
      <xdr:col>46</xdr:col>
      <xdr:colOff>38100</xdr:colOff>
      <xdr:row>98</xdr:row>
      <xdr:rowOff>34668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3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51195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51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57421</xdr:rowOff>
    </xdr:from>
    <xdr:to>
      <xdr:col>41</xdr:col>
      <xdr:colOff>101600</xdr:colOff>
      <xdr:row>97</xdr:row>
      <xdr:rowOff>159021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8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4098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46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142987</xdr:rowOff>
    </xdr:from>
    <xdr:to>
      <xdr:col>36</xdr:col>
      <xdr:colOff>165100</xdr:colOff>
      <xdr:row>97</xdr:row>
      <xdr:rowOff>73137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0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89664</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37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77343</xdr:rowOff>
    </xdr:from>
    <xdr:to>
      <xdr:col>85</xdr:col>
      <xdr:colOff>127000</xdr:colOff>
      <xdr:row>38</xdr:row>
      <xdr:rowOff>111684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592443"/>
          <a:ext cx="838200" cy="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44645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49873</xdr:rowOff>
    </xdr:from>
    <xdr:to>
      <xdr:col>81</xdr:col>
      <xdr:colOff>50800</xdr:colOff>
      <xdr:row>38</xdr:row>
      <xdr:rowOff>111684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564973"/>
          <a:ext cx="889000" cy="6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93510</xdr:rowOff>
    </xdr:from>
    <xdr:to>
      <xdr:col>76</xdr:col>
      <xdr:colOff>114300</xdr:colOff>
      <xdr:row>38</xdr:row>
      <xdr:rowOff>49873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437160"/>
          <a:ext cx="889000" cy="1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130014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75311</xdr:rowOff>
    </xdr:from>
    <xdr:to>
      <xdr:col>71</xdr:col>
      <xdr:colOff>177800</xdr:colOff>
      <xdr:row>37</xdr:row>
      <xdr:rowOff>93510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247511"/>
          <a:ext cx="889000" cy="18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140860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6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129341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26543</xdr:rowOff>
    </xdr:from>
    <xdr:to>
      <xdr:col>85</xdr:col>
      <xdr:colOff>177800</xdr:colOff>
      <xdr:row>38</xdr:row>
      <xdr:rowOff>128143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4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49420</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60884</xdr:rowOff>
    </xdr:from>
    <xdr:to>
      <xdr:col>81</xdr:col>
      <xdr:colOff>101600</xdr:colOff>
      <xdr:row>38</xdr:row>
      <xdr:rowOff>162484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7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153611</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6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170523</xdr:rowOff>
    </xdr:from>
    <xdr:to>
      <xdr:col>76</xdr:col>
      <xdr:colOff>165100</xdr:colOff>
      <xdr:row>38</xdr:row>
      <xdr:rowOff>100673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1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117200</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28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42710</xdr:rowOff>
    </xdr:from>
    <xdr:to>
      <xdr:col>72</xdr:col>
      <xdr:colOff>38100</xdr:colOff>
      <xdr:row>37</xdr:row>
      <xdr:rowOff>144310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3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160837</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16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24511</xdr:rowOff>
    </xdr:from>
    <xdr:to>
      <xdr:col>67</xdr:col>
      <xdr:colOff>101600</xdr:colOff>
      <xdr:row>36</xdr:row>
      <xdr:rowOff>126111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19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142638</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597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11598</xdr:rowOff>
    </xdr:from>
    <xdr:to>
      <xdr:col>85</xdr:col>
      <xdr:colOff>127000</xdr:colOff>
      <xdr:row>77</xdr:row>
      <xdr:rowOff>38036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213248"/>
          <a:ext cx="838200" cy="2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38036</xdr:rowOff>
    </xdr:from>
    <xdr:to>
      <xdr:col>81</xdr:col>
      <xdr:colOff>50800</xdr:colOff>
      <xdr:row>77</xdr:row>
      <xdr:rowOff>49771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239686"/>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49771</xdr:rowOff>
    </xdr:from>
    <xdr:to>
      <xdr:col>76</xdr:col>
      <xdr:colOff>114300</xdr:colOff>
      <xdr:row>77</xdr:row>
      <xdr:rowOff>61793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251421"/>
          <a:ext cx="889000" cy="1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34799</xdr:rowOff>
    </xdr:from>
    <xdr:to>
      <xdr:col>71</xdr:col>
      <xdr:colOff>177800</xdr:colOff>
      <xdr:row>77</xdr:row>
      <xdr:rowOff>61793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236449"/>
          <a:ext cx="889000" cy="2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132248</xdr:rowOff>
    </xdr:from>
    <xdr:to>
      <xdr:col>85</xdr:col>
      <xdr:colOff>177800</xdr:colOff>
      <xdr:row>77</xdr:row>
      <xdr:rowOff>62398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6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155125</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13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158686</xdr:rowOff>
    </xdr:from>
    <xdr:to>
      <xdr:col>81</xdr:col>
      <xdr:colOff>101600</xdr:colOff>
      <xdr:row>77</xdr:row>
      <xdr:rowOff>88836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8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105364</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96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170421</xdr:rowOff>
    </xdr:from>
    <xdr:to>
      <xdr:col>76</xdr:col>
      <xdr:colOff>165100</xdr:colOff>
      <xdr:row>77</xdr:row>
      <xdr:rowOff>100571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0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117098</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97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10993</xdr:rowOff>
    </xdr:from>
    <xdr:to>
      <xdr:col>72</xdr:col>
      <xdr:colOff>38100</xdr:colOff>
      <xdr:row>77</xdr:row>
      <xdr:rowOff>112593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1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129120</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98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155449</xdr:rowOff>
    </xdr:from>
    <xdr:to>
      <xdr:col>67</xdr:col>
      <xdr:colOff>101600</xdr:colOff>
      <xdr:row>77</xdr:row>
      <xdr:rowOff>85599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8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102127</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96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7784</xdr:rowOff>
    </xdr:from>
    <xdr:to>
      <xdr:col>85</xdr:col>
      <xdr:colOff>127000</xdr:colOff>
      <xdr:row>98</xdr:row>
      <xdr:rowOff>16552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09884"/>
          <a:ext cx="838200" cy="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167677</xdr:rowOff>
    </xdr:from>
    <xdr:to>
      <xdr:col>81</xdr:col>
      <xdr:colOff>50800</xdr:colOff>
      <xdr:row>98</xdr:row>
      <xdr:rowOff>16552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798327"/>
          <a:ext cx="889000" cy="2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81123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88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167677</xdr:rowOff>
    </xdr:from>
    <xdr:to>
      <xdr:col>76</xdr:col>
      <xdr:colOff>114300</xdr:colOff>
      <xdr:row>98</xdr:row>
      <xdr:rowOff>56558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798327"/>
          <a:ext cx="889000" cy="6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70597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87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56558</xdr:rowOff>
    </xdr:from>
    <xdr:to>
      <xdr:col>71</xdr:col>
      <xdr:colOff>177800</xdr:colOff>
      <xdr:row>98</xdr:row>
      <xdr:rowOff>68957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58658"/>
          <a:ext cx="889000" cy="1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109092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123305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128434</xdr:rowOff>
    </xdr:from>
    <xdr:to>
      <xdr:col>85</xdr:col>
      <xdr:colOff>177800</xdr:colOff>
      <xdr:row>98</xdr:row>
      <xdr:rowOff>58584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5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151311</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61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137202</xdr:rowOff>
    </xdr:from>
    <xdr:to>
      <xdr:col>81</xdr:col>
      <xdr:colOff>101600</xdr:colOff>
      <xdr:row>98</xdr:row>
      <xdr:rowOff>67352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6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83879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54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116877</xdr:rowOff>
    </xdr:from>
    <xdr:to>
      <xdr:col>76</xdr:col>
      <xdr:colOff>165100</xdr:colOff>
      <xdr:row>98</xdr:row>
      <xdr:rowOff>47027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4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63554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2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5758</xdr:rowOff>
    </xdr:from>
    <xdr:to>
      <xdr:col>72</xdr:col>
      <xdr:colOff>38100</xdr:colOff>
      <xdr:row>98</xdr:row>
      <xdr:rowOff>107358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0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123885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8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18157</xdr:rowOff>
    </xdr:from>
    <xdr:to>
      <xdr:col>67</xdr:col>
      <xdr:colOff>101600</xdr:colOff>
      <xdr:row>98</xdr:row>
      <xdr:rowOff>119757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2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136284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9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111034</xdr:rowOff>
    </xdr:from>
    <xdr:to>
      <xdr:col>116</xdr:col>
      <xdr:colOff>63500</xdr:colOff>
      <xdr:row>58</xdr:row>
      <xdr:rowOff>111491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10055134"/>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111491</xdr:rowOff>
    </xdr:from>
    <xdr:to>
      <xdr:col>111</xdr:col>
      <xdr:colOff>177800</xdr:colOff>
      <xdr:row>58</xdr:row>
      <xdr:rowOff>112085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10055591"/>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95238</xdr:rowOff>
    </xdr:from>
    <xdr:to>
      <xdr:col>107</xdr:col>
      <xdr:colOff>50800</xdr:colOff>
      <xdr:row>58</xdr:row>
      <xdr:rowOff>112085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039338"/>
          <a:ext cx="889000" cy="1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95238</xdr:rowOff>
    </xdr:from>
    <xdr:to>
      <xdr:col>102</xdr:col>
      <xdr:colOff>114300</xdr:colOff>
      <xdr:row>58</xdr:row>
      <xdr:rowOff>96243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10039338"/>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60234</xdr:rowOff>
    </xdr:from>
    <xdr:to>
      <xdr:col>116</xdr:col>
      <xdr:colOff>114300</xdr:colOff>
      <xdr:row>58</xdr:row>
      <xdr:rowOff>161834</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146611</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1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60691</xdr:rowOff>
    </xdr:from>
    <xdr:to>
      <xdr:col>112</xdr:col>
      <xdr:colOff>38100</xdr:colOff>
      <xdr:row>58</xdr:row>
      <xdr:rowOff>162291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0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153418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1009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61285</xdr:rowOff>
    </xdr:from>
    <xdr:to>
      <xdr:col>107</xdr:col>
      <xdr:colOff>101600</xdr:colOff>
      <xdr:row>58</xdr:row>
      <xdr:rowOff>162885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0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154012</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09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44438</xdr:rowOff>
    </xdr:from>
    <xdr:to>
      <xdr:col>102</xdr:col>
      <xdr:colOff>165100</xdr:colOff>
      <xdr:row>58</xdr:row>
      <xdr:rowOff>146038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98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137165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08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45443</xdr:rowOff>
    </xdr:from>
    <xdr:to>
      <xdr:col>98</xdr:col>
      <xdr:colOff>38100</xdr:colOff>
      <xdr:row>58</xdr:row>
      <xdr:rowOff>147043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98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138170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08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153442</xdr:rowOff>
    </xdr:from>
    <xdr:to>
      <xdr:col>116</xdr:col>
      <xdr:colOff>63500</xdr:colOff>
      <xdr:row>76</xdr:row>
      <xdr:rowOff>81153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012192"/>
          <a:ext cx="838200" cy="9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81153</xdr:rowOff>
    </xdr:from>
    <xdr:to>
      <xdr:col>111</xdr:col>
      <xdr:colOff>177800</xdr:colOff>
      <xdr:row>76</xdr:row>
      <xdr:rowOff>126543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111353"/>
          <a:ext cx="889000" cy="4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126543</xdr:rowOff>
    </xdr:from>
    <xdr:to>
      <xdr:col>107</xdr:col>
      <xdr:colOff>50800</xdr:colOff>
      <xdr:row>76</xdr:row>
      <xdr:rowOff>139878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156743"/>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134849</xdr:rowOff>
    </xdr:from>
    <xdr:to>
      <xdr:col>102</xdr:col>
      <xdr:colOff>114300</xdr:colOff>
      <xdr:row>76</xdr:row>
      <xdr:rowOff>139878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165049"/>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102641</xdr:rowOff>
    </xdr:from>
    <xdr:to>
      <xdr:col>116</xdr:col>
      <xdr:colOff>114300</xdr:colOff>
      <xdr:row>76</xdr:row>
      <xdr:rowOff>32792</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9613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125518</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81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30353</xdr:rowOff>
    </xdr:from>
    <xdr:to>
      <xdr:col>112</xdr:col>
      <xdr:colOff>38100</xdr:colOff>
      <xdr:row>76</xdr:row>
      <xdr:rowOff>131953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06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148480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83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75743</xdr:rowOff>
    </xdr:from>
    <xdr:to>
      <xdr:col>107</xdr:col>
      <xdr:colOff>101600</xdr:colOff>
      <xdr:row>77</xdr:row>
      <xdr:rowOff>5893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10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22420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8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89078</xdr:rowOff>
    </xdr:from>
    <xdr:to>
      <xdr:col>102</xdr:col>
      <xdr:colOff>165100</xdr:colOff>
      <xdr:row>77</xdr:row>
      <xdr:rowOff>19228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11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35755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8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84049</xdr:rowOff>
    </xdr:from>
    <xdr:to>
      <xdr:col>98</xdr:col>
      <xdr:colOff>38100</xdr:colOff>
      <xdr:row>77</xdr:row>
      <xdr:rowOff>14199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11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30725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8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職員数の適正化を図っており、決算額は減少しているが、それ以上に人口が減少しているため、住民一人当たりのコストは増加傾向にある。また、庁舎の一本化や旧町時代に建設された類似施設の統廃合が進んでおらず、職員の集約化・縮減に繋がっていないため、類似団体内平均と比べ高水準にある。</a:t>
          </a:r>
          <a:endParaRPr lang="ja-JP" altLang="ja-JP" sz="1400">
            <a:effectLst/>
          </a:endParaRPr>
        </a:p>
        <a:p>
          <a:r>
            <a:rPr kumimoji="1" lang="ja-JP" altLang="ja-JP" sz="1100">
              <a:solidFill>
                <a:schemeClr val="dk1"/>
              </a:solidFill>
              <a:effectLst/>
              <a:latin typeface="+mn-lt"/>
              <a:ea typeface="+mn-ea"/>
              <a:cs typeface="+mn-cs"/>
            </a:rPr>
            <a:t>・物件費・維持補修費について、人口は減少しているにも関わらず、老朽化した多数の施設を運営しているため、その維持管理に要する費用が多額になっており、類似団体内平均と比べて高い水準にある。今後は</a:t>
          </a:r>
          <a:r>
            <a:rPr kumimoji="1" lang="ja-JP" altLang="ja-JP" sz="1100" b="0" i="0" baseline="0">
              <a:solidFill>
                <a:schemeClr val="dk1"/>
              </a:solidFill>
              <a:effectLst/>
              <a:latin typeface="+mn-lt"/>
              <a:ea typeface="+mn-ea"/>
              <a:cs typeface="+mn-cs"/>
            </a:rPr>
            <a:t>公共施設等総合管理計画（個別施設計画）に基づき</a:t>
          </a:r>
          <a:r>
            <a:rPr kumimoji="1" lang="ja-JP" altLang="ja-JP" sz="1100">
              <a:solidFill>
                <a:schemeClr val="dk1"/>
              </a:solidFill>
              <a:effectLst/>
              <a:latin typeface="+mn-lt"/>
              <a:ea typeface="+mn-ea"/>
              <a:cs typeface="+mn-cs"/>
            </a:rPr>
            <a:t>早急に施設の統廃合を進めていく。</a:t>
          </a:r>
          <a:endParaRPr lang="ja-JP" altLang="ja-JP" sz="1400">
            <a:effectLst/>
          </a:endParaRPr>
        </a:p>
        <a:p>
          <a:r>
            <a:rPr kumimoji="1" lang="ja-JP" altLang="ja-JP" sz="1100">
              <a:solidFill>
                <a:schemeClr val="dk1"/>
              </a:solidFill>
              <a:effectLst/>
              <a:latin typeface="+mn-lt"/>
              <a:ea typeface="+mn-ea"/>
              <a:cs typeface="+mn-cs"/>
            </a:rPr>
            <a:t>・災害復旧費は平成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年北部豪雨にかかる災害復旧工事）をピークに年々減少傾向にある。</a:t>
          </a:r>
          <a:endParaRPr lang="ja-JP" altLang="ja-JP" sz="1400">
            <a:effectLst/>
          </a:endParaRPr>
        </a:p>
        <a:p>
          <a:r>
            <a:rPr kumimoji="1" lang="ja-JP" altLang="ja-JP" sz="1100">
              <a:solidFill>
                <a:schemeClr val="dk1"/>
              </a:solidFill>
              <a:effectLst/>
              <a:latin typeface="+mn-lt"/>
              <a:ea typeface="+mn-ea"/>
              <a:cs typeface="+mn-cs"/>
            </a:rPr>
            <a:t>・公債費は</a:t>
          </a:r>
          <a:r>
            <a:rPr kumimoji="1" lang="ja-JP" altLang="en-US" sz="1100">
              <a:solidFill>
                <a:schemeClr val="dk1"/>
              </a:solidFill>
              <a:effectLst/>
              <a:latin typeface="+mn-lt"/>
              <a:ea typeface="+mn-ea"/>
              <a:cs typeface="+mn-cs"/>
            </a:rPr>
            <a:t>葬祭場整備や小中学校の改修工事などの</a:t>
          </a:r>
          <a:r>
            <a:rPr kumimoji="1" lang="ja-JP" altLang="ja-JP" sz="1100">
              <a:solidFill>
                <a:schemeClr val="dk1"/>
              </a:solidFill>
              <a:effectLst/>
              <a:latin typeface="+mn-lt"/>
              <a:ea typeface="+mn-ea"/>
              <a:cs typeface="+mn-cs"/>
            </a:rPr>
            <a:t>大型事業の償還が始まったため、前年度比増となっている。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長崎県壱岐市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24,360
24,251
139.42
24,626,444
24,005,860
542,677
12,510,327
23,794,507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26924</xdr:rowOff>
    </xdr:from>
    <xdr:to>
      <xdr:col>24</xdr:col>
      <xdr:colOff>63500</xdr:colOff>
      <xdr:row>35</xdr:row>
      <xdr:rowOff>60452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27674"/>
          <a:ext cx="8382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60452</xdr:rowOff>
    </xdr:from>
    <xdr:to>
      <xdr:col>19</xdr:col>
      <xdr:colOff>177800</xdr:colOff>
      <xdr:row>35</xdr:row>
      <xdr:rowOff>83693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61202"/>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83693</xdr:rowOff>
    </xdr:from>
    <xdr:to>
      <xdr:col>15</xdr:col>
      <xdr:colOff>50800</xdr:colOff>
      <xdr:row>35</xdr:row>
      <xdr:rowOff>132080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84443"/>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127127</xdr:rowOff>
    </xdr:from>
    <xdr:to>
      <xdr:col>10</xdr:col>
      <xdr:colOff>114300</xdr:colOff>
      <xdr:row>35</xdr:row>
      <xdr:rowOff>132080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2787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147574</xdr:rowOff>
    </xdr:from>
    <xdr:to>
      <xdr:col>24</xdr:col>
      <xdr:colOff>114300</xdr:colOff>
      <xdr:row>35</xdr:row>
      <xdr:rowOff>77724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7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170451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2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9652</xdr:rowOff>
    </xdr:from>
    <xdr:to>
      <xdr:col>20</xdr:col>
      <xdr:colOff>38100</xdr:colOff>
      <xdr:row>35</xdr:row>
      <xdr:rowOff>111252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127779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8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32893</xdr:rowOff>
    </xdr:from>
    <xdr:to>
      <xdr:col>15</xdr:col>
      <xdr:colOff>101600</xdr:colOff>
      <xdr:row>35</xdr:row>
      <xdr:rowOff>134493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3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151020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0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81280</xdr:rowOff>
    </xdr:from>
    <xdr:to>
      <xdr:col>10</xdr:col>
      <xdr:colOff>165100</xdr:colOff>
      <xdr:row>36</xdr:row>
      <xdr:rowOff>11430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27957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76327</xdr:rowOff>
    </xdr:from>
    <xdr:to>
      <xdr:col>6</xdr:col>
      <xdr:colOff>38100</xdr:colOff>
      <xdr:row>36</xdr:row>
      <xdr:rowOff>6477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7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23004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5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10315</xdr:rowOff>
    </xdr:from>
    <xdr:to>
      <xdr:col>24</xdr:col>
      <xdr:colOff>63500</xdr:colOff>
      <xdr:row>58</xdr:row>
      <xdr:rowOff>16744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54415"/>
          <a:ext cx="838200" cy="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10315</xdr:rowOff>
    </xdr:from>
    <xdr:to>
      <xdr:col>19</xdr:col>
      <xdr:colOff>177800</xdr:colOff>
      <xdr:row>58</xdr:row>
      <xdr:rowOff>21553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54415"/>
          <a:ext cx="889000" cy="1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89903</xdr:rowOff>
    </xdr:from>
    <xdr:to>
      <xdr:col>15</xdr:col>
      <xdr:colOff>50800</xdr:colOff>
      <xdr:row>58</xdr:row>
      <xdr:rowOff>21553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62553"/>
          <a:ext cx="889000" cy="10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89903</xdr:rowOff>
    </xdr:from>
    <xdr:to>
      <xdr:col>10</xdr:col>
      <xdr:colOff>114300</xdr:colOff>
      <xdr:row>58</xdr:row>
      <xdr:rowOff>34971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62553"/>
          <a:ext cx="889000" cy="11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161669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128798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137394</xdr:rowOff>
    </xdr:from>
    <xdr:to>
      <xdr:col>24</xdr:col>
      <xdr:colOff>114300</xdr:colOff>
      <xdr:row>58</xdr:row>
      <xdr:rowOff>67544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1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160271</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6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130965</xdr:rowOff>
    </xdr:from>
    <xdr:to>
      <xdr:col>20</xdr:col>
      <xdr:colOff>38100</xdr:colOff>
      <xdr:row>58</xdr:row>
      <xdr:rowOff>61115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0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77642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7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142203</xdr:rowOff>
    </xdr:from>
    <xdr:to>
      <xdr:col>15</xdr:col>
      <xdr:colOff>101600</xdr:colOff>
      <xdr:row>58</xdr:row>
      <xdr:rowOff>72353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1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88880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39103</xdr:rowOff>
    </xdr:from>
    <xdr:to>
      <xdr:col>10</xdr:col>
      <xdr:colOff>165100</xdr:colOff>
      <xdr:row>57</xdr:row>
      <xdr:rowOff>140703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1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157230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8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155621</xdr:rowOff>
    </xdr:from>
    <xdr:to>
      <xdr:col>6</xdr:col>
      <xdr:colOff>38100</xdr:colOff>
      <xdr:row>58</xdr:row>
      <xdr:rowOff>85771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2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102298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03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72569</xdr:rowOff>
    </xdr:from>
    <xdr:to>
      <xdr:col>24</xdr:col>
      <xdr:colOff>63500</xdr:colOff>
      <xdr:row>74</xdr:row>
      <xdr:rowOff>167347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59869"/>
          <a:ext cx="838200" cy="9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121302</xdr:rowOff>
    </xdr:from>
    <xdr:to>
      <xdr:col>19</xdr:col>
      <xdr:colOff>177800</xdr:colOff>
      <xdr:row>74</xdr:row>
      <xdr:rowOff>167347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808602"/>
          <a:ext cx="889000" cy="4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121302</xdr:rowOff>
    </xdr:from>
    <xdr:to>
      <xdr:col>15</xdr:col>
      <xdr:colOff>50800</xdr:colOff>
      <xdr:row>75</xdr:row>
      <xdr:rowOff>82116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08602"/>
          <a:ext cx="889000" cy="13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82116</xdr:rowOff>
    </xdr:from>
    <xdr:to>
      <xdr:col>10</xdr:col>
      <xdr:colOff>114300</xdr:colOff>
      <xdr:row>75</xdr:row>
      <xdr:rowOff>110828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40866"/>
          <a:ext cx="889000" cy="2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21769</xdr:rowOff>
    </xdr:from>
    <xdr:to>
      <xdr:col>24</xdr:col>
      <xdr:colOff>114300</xdr:colOff>
      <xdr:row>74</xdr:row>
      <xdr:rowOff>123369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0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44646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116547</xdr:rowOff>
    </xdr:from>
    <xdr:to>
      <xdr:col>20</xdr:col>
      <xdr:colOff>38100</xdr:colOff>
      <xdr:row>75</xdr:row>
      <xdr:rowOff>46697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0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63224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7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70502</xdr:rowOff>
    </xdr:from>
    <xdr:to>
      <xdr:col>15</xdr:col>
      <xdr:colOff>101600</xdr:colOff>
      <xdr:row>75</xdr:row>
      <xdr:rowOff>652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5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17179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3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31316</xdr:rowOff>
    </xdr:from>
    <xdr:to>
      <xdr:col>10</xdr:col>
      <xdr:colOff>165100</xdr:colOff>
      <xdr:row>75</xdr:row>
      <xdr:rowOff>132916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9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149443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65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60028</xdr:rowOff>
    </xdr:from>
    <xdr:to>
      <xdr:col>6</xdr:col>
      <xdr:colOff>38100</xdr:colOff>
      <xdr:row>75</xdr:row>
      <xdr:rowOff>161627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187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6705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94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60449</xdr:rowOff>
    </xdr:from>
    <xdr:to>
      <xdr:col>24</xdr:col>
      <xdr:colOff>63500</xdr:colOff>
      <xdr:row>96</xdr:row>
      <xdr:rowOff>60860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519649"/>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60860</xdr:rowOff>
    </xdr:from>
    <xdr:to>
      <xdr:col>19</xdr:col>
      <xdr:colOff>177800</xdr:colOff>
      <xdr:row>96</xdr:row>
      <xdr:rowOff>87392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520060"/>
          <a:ext cx="889000" cy="2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87392</xdr:rowOff>
    </xdr:from>
    <xdr:to>
      <xdr:col>15</xdr:col>
      <xdr:colOff>50800</xdr:colOff>
      <xdr:row>96</xdr:row>
      <xdr:rowOff>129646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546592"/>
          <a:ext cx="889000" cy="4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156763</xdr:rowOff>
    </xdr:from>
    <xdr:to>
      <xdr:col>10</xdr:col>
      <xdr:colOff>114300</xdr:colOff>
      <xdr:row>96</xdr:row>
      <xdr:rowOff>129646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444513"/>
          <a:ext cx="889000" cy="14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9649</xdr:rowOff>
    </xdr:from>
    <xdr:to>
      <xdr:col>24</xdr:col>
      <xdr:colOff>114300</xdr:colOff>
      <xdr:row>96</xdr:row>
      <xdr:rowOff>111249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6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32526</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32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10060</xdr:rowOff>
    </xdr:from>
    <xdr:to>
      <xdr:col>20</xdr:col>
      <xdr:colOff>38100</xdr:colOff>
      <xdr:row>96</xdr:row>
      <xdr:rowOff>111660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46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128187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2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36592</xdr:rowOff>
    </xdr:from>
    <xdr:to>
      <xdr:col>15</xdr:col>
      <xdr:colOff>101600</xdr:colOff>
      <xdr:row>96</xdr:row>
      <xdr:rowOff>138192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49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154719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27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78846</xdr:rowOff>
    </xdr:from>
    <xdr:to>
      <xdr:col>10</xdr:col>
      <xdr:colOff>165100</xdr:colOff>
      <xdr:row>97</xdr:row>
      <xdr:rowOff>8996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3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25523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31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105963</xdr:rowOff>
    </xdr:from>
    <xdr:to>
      <xdr:col>6</xdr:col>
      <xdr:colOff>38100</xdr:colOff>
      <xdr:row>96</xdr:row>
      <xdr:rowOff>36113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3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52640</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5" y="16168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124985</xdr:rowOff>
    </xdr:from>
    <xdr:to>
      <xdr:col>55</xdr:col>
      <xdr:colOff>0</xdr:colOff>
      <xdr:row>55</xdr:row>
      <xdr:rowOff>60193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383285"/>
          <a:ext cx="838200" cy="10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60193</xdr:rowOff>
    </xdr:from>
    <xdr:to>
      <xdr:col>50</xdr:col>
      <xdr:colOff>114300</xdr:colOff>
      <xdr:row>55</xdr:row>
      <xdr:rowOff>97020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489943"/>
          <a:ext cx="889000" cy="3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150703</xdr:rowOff>
    </xdr:from>
    <xdr:to>
      <xdr:col>45</xdr:col>
      <xdr:colOff>177800</xdr:colOff>
      <xdr:row>55</xdr:row>
      <xdr:rowOff>97020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409003"/>
          <a:ext cx="889000" cy="11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150703</xdr:rowOff>
    </xdr:from>
    <xdr:to>
      <xdr:col>41</xdr:col>
      <xdr:colOff>50800</xdr:colOff>
      <xdr:row>55</xdr:row>
      <xdr:rowOff>40732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409003"/>
          <a:ext cx="889000" cy="6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137507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159674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74185</xdr:rowOff>
    </xdr:from>
    <xdr:to>
      <xdr:col>55</xdr:col>
      <xdr:colOff>50800</xdr:colOff>
      <xdr:row>55</xdr:row>
      <xdr:rowOff>4335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3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97062</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183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9393</xdr:rowOff>
    </xdr:from>
    <xdr:to>
      <xdr:col>50</xdr:col>
      <xdr:colOff>165100</xdr:colOff>
      <xdr:row>55</xdr:row>
      <xdr:rowOff>110993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43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127520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2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46220</xdr:rowOff>
    </xdr:from>
    <xdr:to>
      <xdr:col>46</xdr:col>
      <xdr:colOff>38100</xdr:colOff>
      <xdr:row>55</xdr:row>
      <xdr:rowOff>147820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164347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25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99903</xdr:rowOff>
    </xdr:from>
    <xdr:to>
      <xdr:col>41</xdr:col>
      <xdr:colOff>101600</xdr:colOff>
      <xdr:row>55</xdr:row>
      <xdr:rowOff>30053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35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46580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13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161382</xdr:rowOff>
    </xdr:from>
    <xdr:to>
      <xdr:col>36</xdr:col>
      <xdr:colOff>165100</xdr:colOff>
      <xdr:row>55</xdr:row>
      <xdr:rowOff>91532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41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108059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19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118441</xdr:rowOff>
    </xdr:from>
    <xdr:to>
      <xdr:col>55</xdr:col>
      <xdr:colOff>0</xdr:colOff>
      <xdr:row>77</xdr:row>
      <xdr:rowOff>126885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320091"/>
          <a:ext cx="838200" cy="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110921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12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69200</xdr:rowOff>
    </xdr:from>
    <xdr:to>
      <xdr:col>50</xdr:col>
      <xdr:colOff>114300</xdr:colOff>
      <xdr:row>77</xdr:row>
      <xdr:rowOff>126885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270850"/>
          <a:ext cx="889000" cy="5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48709</xdr:rowOff>
    </xdr:from>
    <xdr:to>
      <xdr:col>45</xdr:col>
      <xdr:colOff>177800</xdr:colOff>
      <xdr:row>77</xdr:row>
      <xdr:rowOff>69200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250359"/>
          <a:ext cx="889000" cy="2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48709</xdr:rowOff>
    </xdr:from>
    <xdr:to>
      <xdr:col>41</xdr:col>
      <xdr:colOff>50800</xdr:colOff>
      <xdr:row>77</xdr:row>
      <xdr:rowOff>116867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50359"/>
          <a:ext cx="889000" cy="6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33293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82625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67641</xdr:rowOff>
    </xdr:from>
    <xdr:to>
      <xdr:col>55</xdr:col>
      <xdr:colOff>50800</xdr:colOff>
      <xdr:row>77</xdr:row>
      <xdr:rowOff>169241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6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90518</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2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76085</xdr:rowOff>
    </xdr:from>
    <xdr:to>
      <xdr:col>50</xdr:col>
      <xdr:colOff>165100</xdr:colOff>
      <xdr:row>78</xdr:row>
      <xdr:rowOff>6235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7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22762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5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18400</xdr:rowOff>
    </xdr:from>
    <xdr:to>
      <xdr:col>46</xdr:col>
      <xdr:colOff>38100</xdr:colOff>
      <xdr:row>77</xdr:row>
      <xdr:rowOff>120000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2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136527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99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169359</xdr:rowOff>
    </xdr:from>
    <xdr:to>
      <xdr:col>41</xdr:col>
      <xdr:colOff>101600</xdr:colOff>
      <xdr:row>77</xdr:row>
      <xdr:rowOff>99509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19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116036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97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66067</xdr:rowOff>
    </xdr:from>
    <xdr:to>
      <xdr:col>36</xdr:col>
      <xdr:colOff>165100</xdr:colOff>
      <xdr:row>77</xdr:row>
      <xdr:rowOff>167667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6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12744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0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154826</xdr:rowOff>
    </xdr:from>
    <xdr:to>
      <xdr:col>55</xdr:col>
      <xdr:colOff>0</xdr:colOff>
      <xdr:row>96</xdr:row>
      <xdr:rowOff>33782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442576"/>
          <a:ext cx="838200" cy="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6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154826</xdr:rowOff>
    </xdr:from>
    <xdr:to>
      <xdr:col>50</xdr:col>
      <xdr:colOff>114300</xdr:colOff>
      <xdr:row>96</xdr:row>
      <xdr:rowOff>57488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442576"/>
          <a:ext cx="889000" cy="7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57488</xdr:rowOff>
    </xdr:from>
    <xdr:to>
      <xdr:col>45</xdr:col>
      <xdr:colOff>177800</xdr:colOff>
      <xdr:row>96</xdr:row>
      <xdr:rowOff>68247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516688"/>
          <a:ext cx="889000" cy="1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106135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68247</xdr:rowOff>
    </xdr:from>
    <xdr:to>
      <xdr:col>41</xdr:col>
      <xdr:colOff>50800</xdr:colOff>
      <xdr:row>96</xdr:row>
      <xdr:rowOff>129558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527447"/>
          <a:ext cx="889000" cy="6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146194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154432</xdr:rowOff>
    </xdr:from>
    <xdr:to>
      <xdr:col>55</xdr:col>
      <xdr:colOff>50800</xdr:colOff>
      <xdr:row>96</xdr:row>
      <xdr:rowOff>84582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44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5859</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29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104026</xdr:rowOff>
    </xdr:from>
    <xdr:to>
      <xdr:col>50</xdr:col>
      <xdr:colOff>165100</xdr:colOff>
      <xdr:row>96</xdr:row>
      <xdr:rowOff>34176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39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50703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16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6688</xdr:rowOff>
    </xdr:from>
    <xdr:to>
      <xdr:col>46</xdr:col>
      <xdr:colOff>38100</xdr:colOff>
      <xdr:row>96</xdr:row>
      <xdr:rowOff>108288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46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124815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24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17447</xdr:rowOff>
    </xdr:from>
    <xdr:to>
      <xdr:col>41</xdr:col>
      <xdr:colOff>101600</xdr:colOff>
      <xdr:row>96</xdr:row>
      <xdr:rowOff>119047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47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135574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25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78758</xdr:rowOff>
    </xdr:from>
    <xdr:to>
      <xdr:col>36</xdr:col>
      <xdr:colOff>165100</xdr:colOff>
      <xdr:row>97</xdr:row>
      <xdr:rowOff>8908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3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25435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31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118303</xdr:rowOff>
    </xdr:from>
    <xdr:to>
      <xdr:col>85</xdr:col>
      <xdr:colOff>127000</xdr:colOff>
      <xdr:row>35</xdr:row>
      <xdr:rowOff>46957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5947603"/>
          <a:ext cx="838200" cy="10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46957</xdr:rowOff>
    </xdr:from>
    <xdr:to>
      <xdr:col>81</xdr:col>
      <xdr:colOff>50800</xdr:colOff>
      <xdr:row>35</xdr:row>
      <xdr:rowOff>72880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047707"/>
          <a:ext cx="889000" cy="2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67919</xdr:rowOff>
    </xdr:from>
    <xdr:to>
      <xdr:col>76</xdr:col>
      <xdr:colOff>114300</xdr:colOff>
      <xdr:row>35</xdr:row>
      <xdr:rowOff>72880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5897219"/>
          <a:ext cx="889000" cy="1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67919</xdr:rowOff>
    </xdr:from>
    <xdr:to>
      <xdr:col>71</xdr:col>
      <xdr:colOff>177800</xdr:colOff>
      <xdr:row>35</xdr:row>
      <xdr:rowOff>39253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5897219"/>
          <a:ext cx="889000" cy="14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68721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6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67503</xdr:rowOff>
    </xdr:from>
    <xdr:to>
      <xdr:col>85</xdr:col>
      <xdr:colOff>177800</xdr:colOff>
      <xdr:row>34</xdr:row>
      <xdr:rowOff>169103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89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90380</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74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167607</xdr:rowOff>
    </xdr:from>
    <xdr:to>
      <xdr:col>81</xdr:col>
      <xdr:colOff>101600</xdr:colOff>
      <xdr:row>35</xdr:row>
      <xdr:rowOff>97757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99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114284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77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22080</xdr:rowOff>
    </xdr:from>
    <xdr:to>
      <xdr:col>76</xdr:col>
      <xdr:colOff>165100</xdr:colOff>
      <xdr:row>35</xdr:row>
      <xdr:rowOff>123680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02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114807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1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17119</xdr:rowOff>
    </xdr:from>
    <xdr:to>
      <xdr:col>72</xdr:col>
      <xdr:colOff>38100</xdr:colOff>
      <xdr:row>34</xdr:row>
      <xdr:rowOff>118719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84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135246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62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159903</xdr:rowOff>
    </xdr:from>
    <xdr:to>
      <xdr:col>67</xdr:col>
      <xdr:colOff>101600</xdr:colOff>
      <xdr:row>35</xdr:row>
      <xdr:rowOff>90053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598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106580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76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123913</xdr:rowOff>
    </xdr:from>
    <xdr:to>
      <xdr:col>85</xdr:col>
      <xdr:colOff>127000</xdr:colOff>
      <xdr:row>56</xdr:row>
      <xdr:rowOff>133390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725113"/>
          <a:ext cx="838200" cy="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120717</xdr:rowOff>
    </xdr:from>
    <xdr:to>
      <xdr:col>81</xdr:col>
      <xdr:colOff>50800</xdr:colOff>
      <xdr:row>56</xdr:row>
      <xdr:rowOff>133390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721917"/>
          <a:ext cx="889000" cy="1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88137</xdr:rowOff>
    </xdr:from>
    <xdr:to>
      <xdr:col>76</xdr:col>
      <xdr:colOff>114300</xdr:colOff>
      <xdr:row>56</xdr:row>
      <xdr:rowOff>120717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689337"/>
          <a:ext cx="889000" cy="3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52372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8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86724</xdr:rowOff>
    </xdr:from>
    <xdr:to>
      <xdr:col>71</xdr:col>
      <xdr:colOff>177800</xdr:colOff>
      <xdr:row>56</xdr:row>
      <xdr:rowOff>88137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516474"/>
          <a:ext cx="889000" cy="17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29301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48394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82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73113</xdr:rowOff>
    </xdr:from>
    <xdr:to>
      <xdr:col>85</xdr:col>
      <xdr:colOff>177800</xdr:colOff>
      <xdr:row>57</xdr:row>
      <xdr:rowOff>3263</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67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95990</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52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82590</xdr:rowOff>
    </xdr:from>
    <xdr:to>
      <xdr:col>81</xdr:col>
      <xdr:colOff>101600</xdr:colOff>
      <xdr:row>57</xdr:row>
      <xdr:rowOff>12740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68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29267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5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69917</xdr:rowOff>
    </xdr:from>
    <xdr:to>
      <xdr:col>76</xdr:col>
      <xdr:colOff>165100</xdr:colOff>
      <xdr:row>57</xdr:row>
      <xdr:rowOff>67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67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16594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44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37337</xdr:rowOff>
    </xdr:from>
    <xdr:to>
      <xdr:col>72</xdr:col>
      <xdr:colOff>38100</xdr:colOff>
      <xdr:row>56</xdr:row>
      <xdr:rowOff>138937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63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155464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41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35924</xdr:rowOff>
    </xdr:from>
    <xdr:to>
      <xdr:col>67</xdr:col>
      <xdr:colOff>101600</xdr:colOff>
      <xdr:row>55</xdr:row>
      <xdr:rowOff>137524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46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154051</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2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77343</xdr:rowOff>
    </xdr:from>
    <xdr:to>
      <xdr:col>85</xdr:col>
      <xdr:colOff>127000</xdr:colOff>
      <xdr:row>78</xdr:row>
      <xdr:rowOff>111683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450443"/>
          <a:ext cx="838200" cy="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44645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1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49873</xdr:rowOff>
    </xdr:from>
    <xdr:to>
      <xdr:col>81</xdr:col>
      <xdr:colOff>50800</xdr:colOff>
      <xdr:row>78</xdr:row>
      <xdr:rowOff>111683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422973"/>
          <a:ext cx="889000" cy="6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93511</xdr:rowOff>
    </xdr:from>
    <xdr:to>
      <xdr:col>76</xdr:col>
      <xdr:colOff>114300</xdr:colOff>
      <xdr:row>78</xdr:row>
      <xdr:rowOff>49873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295161"/>
          <a:ext cx="889000" cy="12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130015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5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75312</xdr:rowOff>
    </xdr:from>
    <xdr:to>
      <xdr:col>71</xdr:col>
      <xdr:colOff>177800</xdr:colOff>
      <xdr:row>77</xdr:row>
      <xdr:rowOff>93511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105512"/>
          <a:ext cx="889000" cy="18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140860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5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129342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26543</xdr:rowOff>
    </xdr:from>
    <xdr:to>
      <xdr:col>85</xdr:col>
      <xdr:colOff>177800</xdr:colOff>
      <xdr:row>78</xdr:row>
      <xdr:rowOff>128143</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39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49420</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25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60883</xdr:rowOff>
    </xdr:from>
    <xdr:to>
      <xdr:col>81</xdr:col>
      <xdr:colOff>101600</xdr:colOff>
      <xdr:row>78</xdr:row>
      <xdr:rowOff>162483</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43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153610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52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170523</xdr:rowOff>
    </xdr:from>
    <xdr:to>
      <xdr:col>76</xdr:col>
      <xdr:colOff>165100</xdr:colOff>
      <xdr:row>78</xdr:row>
      <xdr:rowOff>100673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3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117200</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314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42711</xdr:rowOff>
    </xdr:from>
    <xdr:to>
      <xdr:col>72</xdr:col>
      <xdr:colOff>38100</xdr:colOff>
      <xdr:row>77</xdr:row>
      <xdr:rowOff>144311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2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160838</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01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24512</xdr:rowOff>
    </xdr:from>
    <xdr:to>
      <xdr:col>67</xdr:col>
      <xdr:colOff>101600</xdr:colOff>
      <xdr:row>76</xdr:row>
      <xdr:rowOff>126112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05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142638</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282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11598</xdr:rowOff>
    </xdr:from>
    <xdr:to>
      <xdr:col>85</xdr:col>
      <xdr:colOff>127000</xdr:colOff>
      <xdr:row>97</xdr:row>
      <xdr:rowOff>38036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642248"/>
          <a:ext cx="838200" cy="2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38036</xdr:rowOff>
    </xdr:from>
    <xdr:to>
      <xdr:col>81</xdr:col>
      <xdr:colOff>50800</xdr:colOff>
      <xdr:row>97</xdr:row>
      <xdr:rowOff>49771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668686"/>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49771</xdr:rowOff>
    </xdr:from>
    <xdr:to>
      <xdr:col>76</xdr:col>
      <xdr:colOff>114300</xdr:colOff>
      <xdr:row>97</xdr:row>
      <xdr:rowOff>61793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680421"/>
          <a:ext cx="889000" cy="1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34799</xdr:rowOff>
    </xdr:from>
    <xdr:to>
      <xdr:col>71</xdr:col>
      <xdr:colOff>177800</xdr:colOff>
      <xdr:row>97</xdr:row>
      <xdr:rowOff>61793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665449"/>
          <a:ext cx="889000" cy="2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132248</xdr:rowOff>
    </xdr:from>
    <xdr:to>
      <xdr:col>85</xdr:col>
      <xdr:colOff>177800</xdr:colOff>
      <xdr:row>97</xdr:row>
      <xdr:rowOff>62398</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59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155125</xdr:rowOff>
    </xdr:from>
    <xdr:ext cx="599010"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442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158686</xdr:rowOff>
    </xdr:from>
    <xdr:to>
      <xdr:col>81</xdr:col>
      <xdr:colOff>101600</xdr:colOff>
      <xdr:row>97</xdr:row>
      <xdr:rowOff>88836</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61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105363</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81795" y="16393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170421</xdr:rowOff>
    </xdr:from>
    <xdr:to>
      <xdr:col>76</xdr:col>
      <xdr:colOff>165100</xdr:colOff>
      <xdr:row>97</xdr:row>
      <xdr:rowOff>100571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62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117098</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404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10993</xdr:rowOff>
    </xdr:from>
    <xdr:to>
      <xdr:col>72</xdr:col>
      <xdr:colOff>38100</xdr:colOff>
      <xdr:row>97</xdr:row>
      <xdr:rowOff>112593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64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129120</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41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155449</xdr:rowOff>
    </xdr:from>
    <xdr:to>
      <xdr:col>67</xdr:col>
      <xdr:colOff>101600</xdr:colOff>
      <xdr:row>97</xdr:row>
      <xdr:rowOff>85599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61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102126</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389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10033</xdr:rowOff>
    </xdr:from>
    <xdr:to>
      <xdr:col>116</xdr:col>
      <xdr:colOff>63500</xdr:colOff>
      <xdr:row>38</xdr:row>
      <xdr:rowOff>27051</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1323300" y="6525133"/>
          <a:ext cx="838200"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120921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636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27051</xdr:rowOff>
    </xdr:from>
    <xdr:to>
      <xdr:col>111</xdr:col>
      <xdr:colOff>177800</xdr:colOff>
      <xdr:row>38</xdr:row>
      <xdr:rowOff>88011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0434300" y="6542151"/>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68724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755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77470</xdr:rowOff>
    </xdr:from>
    <xdr:to>
      <xdr:col>107</xdr:col>
      <xdr:colOff>50800</xdr:colOff>
      <xdr:row>38</xdr:row>
      <xdr:rowOff>88011</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592570"/>
          <a:ext cx="889000"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78630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7651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77470</xdr:rowOff>
    </xdr:from>
    <xdr:to>
      <xdr:col>102</xdr:col>
      <xdr:colOff>114300</xdr:colOff>
      <xdr:row>38</xdr:row>
      <xdr:rowOff>79502</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18656300" y="6592570"/>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69232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755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71137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75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130683</xdr:rowOff>
    </xdr:from>
    <xdr:to>
      <xdr:col>116</xdr:col>
      <xdr:colOff>114300</xdr:colOff>
      <xdr:row>38</xdr:row>
      <xdr:rowOff>60833</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47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153560</xdr:rowOff>
    </xdr:from>
    <xdr:ext cx="469744"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32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147701</xdr:rowOff>
    </xdr:from>
    <xdr:to>
      <xdr:col>112</xdr:col>
      <xdr:colOff>38100</xdr:colOff>
      <xdr:row>38</xdr:row>
      <xdr:rowOff>77851</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49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94378</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088428" y="626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37211</xdr:rowOff>
    </xdr:from>
    <xdr:to>
      <xdr:col>107</xdr:col>
      <xdr:colOff>101600</xdr:colOff>
      <xdr:row>38</xdr:row>
      <xdr:rowOff>138811</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55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155338</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199428" y="63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26670</xdr:rowOff>
    </xdr:from>
    <xdr:to>
      <xdr:col>102</xdr:col>
      <xdr:colOff>165100</xdr:colOff>
      <xdr:row>38</xdr:row>
      <xdr:rowOff>128270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5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144797</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10428" y="631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28702</xdr:rowOff>
    </xdr:from>
    <xdr:to>
      <xdr:col>98</xdr:col>
      <xdr:colOff>38100</xdr:colOff>
      <xdr:row>38</xdr:row>
      <xdr:rowOff>130302</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54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146829</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21428" y="631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全体的にみても、類似団体内平均と比較して住民一人当たりのコストは高くなっている。この主な要因は、人口に対し施設数が多く、維持管理に多くの費用を要していることにある。</a:t>
          </a:r>
          <a:endParaRPr lang="ja-JP" altLang="ja-JP" sz="1400">
            <a:effectLst/>
          </a:endParaRPr>
        </a:p>
        <a:p>
          <a:r>
            <a:rPr kumimoji="1" lang="ja-JP" altLang="ja-JP" sz="1100">
              <a:solidFill>
                <a:schemeClr val="dk1"/>
              </a:solidFill>
              <a:effectLst/>
              <a:latin typeface="+mn-lt"/>
              <a:ea typeface="+mn-ea"/>
              <a:cs typeface="+mn-cs"/>
            </a:rPr>
            <a:t>昨年度と比較して増減額が大きいものうち、主な要因は次のとおりで</a:t>
          </a:r>
          <a:r>
            <a:rPr kumimoji="1" lang="ja-JP" altLang="en-US" sz="1100">
              <a:solidFill>
                <a:schemeClr val="dk1"/>
              </a:solidFill>
              <a:effectLst/>
              <a:latin typeface="+mn-lt"/>
              <a:ea typeface="+mn-ea"/>
              <a:cs typeface="+mn-cs"/>
            </a:rPr>
            <a:t>ある。</a:t>
          </a:r>
          <a:endParaRPr lang="ja-JP" altLang="ja-JP" sz="1400">
            <a:effectLst/>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民生費の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住民税非課税世帯支援金や低所得世帯支援金等の支援金が増加</a:t>
          </a:r>
          <a:r>
            <a:rPr kumimoji="1" lang="ja-JP" altLang="ja-JP" sz="1100">
              <a:solidFill>
                <a:schemeClr val="dk1"/>
              </a:solidFill>
              <a:effectLst/>
              <a:latin typeface="+mn-lt"/>
              <a:ea typeface="+mn-ea"/>
              <a:cs typeface="+mn-cs"/>
            </a:rPr>
            <a:t>したことが主な要因である。</a:t>
          </a:r>
          <a:endParaRPr lang="ja-JP" altLang="ja-JP" sz="1400">
            <a:effectLst/>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土木費の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は、道路改良費などの普通建設事業が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したことが主な要因である。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総務費の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R4</a:t>
          </a:r>
          <a:r>
            <a:rPr kumimoji="1" lang="ja-JP" altLang="en-US" sz="1100">
              <a:solidFill>
                <a:schemeClr val="dk1"/>
              </a:solidFill>
              <a:effectLst/>
              <a:latin typeface="+mn-lt"/>
              <a:ea typeface="+mn-ea"/>
              <a:cs typeface="+mn-cs"/>
            </a:rPr>
            <a:t>年度に共同電算導入事業を単年度で行ったことが主な</a:t>
          </a:r>
          <a:r>
            <a:rPr kumimoji="1" lang="ja-JP" altLang="ja-JP" sz="1100">
              <a:solidFill>
                <a:schemeClr val="dk1"/>
              </a:solidFill>
              <a:effectLst/>
              <a:latin typeface="+mn-lt"/>
              <a:ea typeface="+mn-ea"/>
              <a:cs typeface="+mn-cs"/>
            </a:rPr>
            <a:t>要因である。</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長崎県壱岐市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900" b="0" i="0" baseline="0">
              <a:solidFill>
                <a:schemeClr val="dk1"/>
              </a:solidFill>
              <a:effectLst/>
              <a:latin typeface="+mn-lt"/>
              <a:ea typeface="+mn-ea"/>
              <a:cs typeface="+mn-cs"/>
            </a:rPr>
            <a:t>財政調整基金残高　</a:t>
          </a:r>
          <a:r>
            <a:rPr kumimoji="1" lang="en-US" altLang="ja-JP" sz="900" b="0" i="0" baseline="0">
              <a:solidFill>
                <a:schemeClr val="dk1"/>
              </a:solidFill>
              <a:effectLst/>
              <a:latin typeface="+mn-lt"/>
              <a:ea typeface="+mn-ea"/>
              <a:cs typeface="+mn-cs"/>
            </a:rPr>
            <a:t>1,843,117</a:t>
          </a:r>
          <a:r>
            <a:rPr kumimoji="1" lang="ja-JP" altLang="ja-JP" sz="900" b="0" i="0" baseline="0">
              <a:solidFill>
                <a:schemeClr val="dk1"/>
              </a:solidFill>
              <a:effectLst/>
              <a:latin typeface="+mn-lt"/>
              <a:ea typeface="+mn-ea"/>
              <a:cs typeface="+mn-cs"/>
            </a:rPr>
            <a:t>千円（前年度比</a:t>
          </a:r>
          <a:r>
            <a:rPr kumimoji="1" lang="en-US" altLang="ja-JP" sz="900" b="0" i="0" baseline="0">
              <a:solidFill>
                <a:schemeClr val="dk1"/>
              </a:solidFill>
              <a:effectLst/>
              <a:latin typeface="+mn-lt"/>
              <a:ea typeface="+mn-ea"/>
              <a:cs typeface="+mn-cs"/>
            </a:rPr>
            <a:t>114,960</a:t>
          </a:r>
          <a:r>
            <a:rPr kumimoji="1" lang="ja-JP" altLang="ja-JP" sz="900" b="0" i="0" baseline="0">
              <a:solidFill>
                <a:schemeClr val="dk1"/>
              </a:solidFill>
              <a:effectLst/>
              <a:latin typeface="+mn-lt"/>
              <a:ea typeface="+mn-ea"/>
              <a:cs typeface="+mn-cs"/>
            </a:rPr>
            <a:t>千円</a:t>
          </a:r>
          <a:r>
            <a:rPr kumimoji="1" lang="ja-JP" altLang="en-US" sz="900" b="0" i="0" baseline="0">
              <a:solidFill>
                <a:schemeClr val="dk1"/>
              </a:solidFill>
              <a:effectLst/>
              <a:latin typeface="+mn-lt"/>
              <a:ea typeface="+mn-ea"/>
              <a:cs typeface="+mn-cs"/>
            </a:rPr>
            <a:t>減</a:t>
          </a:r>
          <a:r>
            <a:rPr kumimoji="1" lang="ja-JP" altLang="ja-JP" sz="900" b="0" i="0" baseline="0">
              <a:solidFill>
                <a:schemeClr val="dk1"/>
              </a:solidFill>
              <a:effectLst/>
              <a:latin typeface="+mn-lt"/>
              <a:ea typeface="+mn-ea"/>
              <a:cs typeface="+mn-cs"/>
            </a:rPr>
            <a:t>）</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実質収支額　</a:t>
          </a:r>
          <a:r>
            <a:rPr kumimoji="1" lang="en-US" altLang="ja-JP" sz="900" b="0" i="0" baseline="0">
              <a:solidFill>
                <a:schemeClr val="dk1"/>
              </a:solidFill>
              <a:effectLst/>
              <a:latin typeface="+mn-lt"/>
              <a:ea typeface="+mn-ea"/>
              <a:cs typeface="+mn-cs"/>
            </a:rPr>
            <a:t>542,677</a:t>
          </a:r>
          <a:r>
            <a:rPr kumimoji="1" lang="ja-JP" altLang="ja-JP" sz="900" b="0" i="0" baseline="0">
              <a:solidFill>
                <a:schemeClr val="dk1"/>
              </a:solidFill>
              <a:effectLst/>
              <a:latin typeface="+mn-lt"/>
              <a:ea typeface="+mn-ea"/>
              <a:cs typeface="+mn-cs"/>
            </a:rPr>
            <a:t>千円（前年度比</a:t>
          </a:r>
          <a:r>
            <a:rPr kumimoji="1" lang="en-US" altLang="ja-JP" sz="900" b="0" i="0" baseline="0">
              <a:solidFill>
                <a:schemeClr val="dk1"/>
              </a:solidFill>
              <a:effectLst/>
              <a:latin typeface="+mn-lt"/>
              <a:ea typeface="+mn-ea"/>
              <a:cs typeface="+mn-cs"/>
            </a:rPr>
            <a:t>19,540</a:t>
          </a:r>
          <a:r>
            <a:rPr kumimoji="1" lang="ja-JP" altLang="ja-JP" sz="900" b="0" i="0" baseline="0">
              <a:solidFill>
                <a:schemeClr val="dk1"/>
              </a:solidFill>
              <a:effectLst/>
              <a:latin typeface="+mn-lt"/>
              <a:ea typeface="+mn-ea"/>
              <a:cs typeface="+mn-cs"/>
            </a:rPr>
            <a:t>千円</a:t>
          </a:r>
          <a:r>
            <a:rPr kumimoji="1" lang="ja-JP" altLang="en-US" sz="900" b="0" i="0" baseline="0">
              <a:solidFill>
                <a:schemeClr val="dk1"/>
              </a:solidFill>
              <a:effectLst/>
              <a:latin typeface="+mn-lt"/>
              <a:ea typeface="+mn-ea"/>
              <a:cs typeface="+mn-cs"/>
            </a:rPr>
            <a:t>増）</a:t>
          </a:r>
          <a:endParaRPr lang="ja-JP" altLang="ja-JP" sz="1050">
            <a:effectLst/>
          </a:endParaRPr>
        </a:p>
        <a:p>
          <a:pPr eaLnBrk="1" fontAlgn="auto" latinLnBrk="0" hangingPunct="1"/>
          <a:r>
            <a:rPr kumimoji="1" lang="ja-JP" altLang="ja-JP" sz="900" b="0" i="0" baseline="0">
              <a:solidFill>
                <a:schemeClr val="tx1"/>
              </a:solidFill>
              <a:effectLst/>
              <a:latin typeface="+mn-lt"/>
              <a:ea typeface="+mn-ea"/>
              <a:cs typeface="+mn-cs"/>
            </a:rPr>
            <a:t>実質単年度収支額　</a:t>
          </a:r>
          <a:r>
            <a:rPr kumimoji="1" lang="ja-JP" altLang="en-US" sz="900" b="0" i="0" baseline="0">
              <a:solidFill>
                <a:schemeClr val="tx1"/>
              </a:solidFill>
              <a:effectLst/>
              <a:latin typeface="+mn-lt"/>
              <a:ea typeface="+mn-ea"/>
              <a:cs typeface="+mn-cs"/>
            </a:rPr>
            <a:t>▲</a:t>
          </a:r>
          <a:r>
            <a:rPr kumimoji="1" lang="en-US" altLang="ja-JP" sz="900" b="0" i="0" baseline="0">
              <a:solidFill>
                <a:schemeClr val="tx1"/>
              </a:solidFill>
              <a:effectLst/>
              <a:latin typeface="+mn-lt"/>
              <a:ea typeface="+mn-ea"/>
              <a:cs typeface="+mn-cs"/>
            </a:rPr>
            <a:t>95,429</a:t>
          </a:r>
          <a:r>
            <a:rPr kumimoji="1" lang="ja-JP" altLang="ja-JP" sz="900" b="0" i="0" baseline="0">
              <a:solidFill>
                <a:schemeClr val="tx1"/>
              </a:solidFill>
              <a:effectLst/>
              <a:latin typeface="+mn-lt"/>
              <a:ea typeface="+mn-ea"/>
              <a:cs typeface="+mn-cs"/>
            </a:rPr>
            <a:t>千円（前年度比</a:t>
          </a:r>
          <a:r>
            <a:rPr kumimoji="1" lang="en-US" altLang="ja-JP" sz="900" b="0" i="0" baseline="0">
              <a:solidFill>
                <a:schemeClr val="tx1"/>
              </a:solidFill>
              <a:effectLst/>
              <a:latin typeface="+mn-lt"/>
              <a:ea typeface="+mn-ea"/>
              <a:cs typeface="+mn-cs"/>
            </a:rPr>
            <a:t>276,302</a:t>
          </a:r>
          <a:r>
            <a:rPr kumimoji="1" lang="ja-JP" altLang="ja-JP" sz="900" b="0" i="0" baseline="0">
              <a:solidFill>
                <a:schemeClr val="tx1"/>
              </a:solidFill>
              <a:effectLst/>
              <a:latin typeface="+mn-lt"/>
              <a:ea typeface="+mn-ea"/>
              <a:cs typeface="+mn-cs"/>
            </a:rPr>
            <a:t>千円減）</a:t>
          </a:r>
          <a:endParaRPr lang="ja-JP" altLang="ja-JP" sz="1050">
            <a:solidFill>
              <a:schemeClr val="tx1"/>
            </a:solidFill>
            <a:effectLst/>
          </a:endParaRPr>
        </a:p>
        <a:p>
          <a:pPr eaLnBrk="1" fontAlgn="auto" latinLnBrk="0" hangingPunct="1"/>
          <a:r>
            <a:rPr kumimoji="1" lang="ja-JP" altLang="ja-JP" sz="900" b="0" i="0" baseline="0">
              <a:solidFill>
                <a:schemeClr val="tx1"/>
              </a:solidFill>
              <a:effectLst/>
              <a:latin typeface="+mn-lt"/>
              <a:ea typeface="+mn-ea"/>
              <a:cs typeface="+mn-cs"/>
            </a:rPr>
            <a:t>標準財政規模　</a:t>
          </a:r>
          <a:r>
            <a:rPr kumimoji="1" lang="en-US" altLang="ja-JP" sz="900" b="0" i="0" baseline="0">
              <a:solidFill>
                <a:schemeClr val="tx1"/>
              </a:solidFill>
              <a:effectLst/>
              <a:latin typeface="+mn-lt"/>
              <a:ea typeface="+mn-ea"/>
              <a:cs typeface="+mn-cs"/>
            </a:rPr>
            <a:t>12,510,327</a:t>
          </a:r>
          <a:r>
            <a:rPr kumimoji="1" lang="ja-JP" altLang="ja-JP" sz="900" b="0" i="0" baseline="0">
              <a:solidFill>
                <a:schemeClr val="tx1"/>
              </a:solidFill>
              <a:effectLst/>
              <a:latin typeface="+mn-lt"/>
              <a:ea typeface="+mn-ea"/>
              <a:cs typeface="+mn-cs"/>
            </a:rPr>
            <a:t>千円（前年度比</a:t>
          </a:r>
          <a:r>
            <a:rPr kumimoji="1" lang="en-US" altLang="ja-JP" sz="900" b="0" i="0" baseline="0">
              <a:solidFill>
                <a:schemeClr val="tx1"/>
              </a:solidFill>
              <a:effectLst/>
              <a:latin typeface="+mn-lt"/>
              <a:ea typeface="+mn-ea"/>
              <a:cs typeface="+mn-cs"/>
            </a:rPr>
            <a:t>141,110</a:t>
          </a:r>
          <a:r>
            <a:rPr kumimoji="1" lang="ja-JP" altLang="ja-JP" sz="900" b="0" i="0" baseline="0">
              <a:solidFill>
                <a:schemeClr val="tx1"/>
              </a:solidFill>
              <a:effectLst/>
              <a:latin typeface="+mn-lt"/>
              <a:ea typeface="+mn-ea"/>
              <a:cs typeface="+mn-cs"/>
            </a:rPr>
            <a:t>千円減）</a:t>
          </a:r>
          <a:endParaRPr kumimoji="1" lang="en-US" altLang="ja-JP" sz="900" b="0" i="0" baseline="0">
            <a:solidFill>
              <a:schemeClr val="tx1"/>
            </a:solidFill>
            <a:effectLst/>
            <a:latin typeface="+mn-lt"/>
            <a:ea typeface="+mn-ea"/>
            <a:cs typeface="+mn-cs"/>
          </a:endParaRPr>
        </a:p>
        <a:p>
          <a:pPr eaLnBrk="1" fontAlgn="auto" latinLnBrk="0" hangingPunct="1"/>
          <a:r>
            <a:rPr kumimoji="1" lang="ja-JP" altLang="en-US" sz="900" b="0" i="0" baseline="0">
              <a:solidFill>
                <a:schemeClr val="tx1"/>
              </a:solidFill>
              <a:effectLst/>
              <a:latin typeface="+mn-lt"/>
              <a:ea typeface="+mn-ea"/>
              <a:cs typeface="+mn-cs"/>
            </a:rPr>
            <a:t>実質収支額は増額となっているがそれ以上に財政調整基金を取り崩しており（積立との差し引き：</a:t>
          </a:r>
          <a:r>
            <a:rPr kumimoji="1" lang="en-US" altLang="ja-JP" sz="900" b="0" i="0" baseline="0">
              <a:solidFill>
                <a:schemeClr val="tx1"/>
              </a:solidFill>
              <a:effectLst/>
              <a:latin typeface="+mn-lt"/>
              <a:ea typeface="+mn-ea"/>
              <a:cs typeface="+mn-cs"/>
            </a:rPr>
            <a:t>115</a:t>
          </a:r>
          <a:r>
            <a:rPr kumimoji="1" lang="ja-JP" altLang="en-US" sz="900" b="0" i="0" baseline="0">
              <a:solidFill>
                <a:schemeClr val="tx1"/>
              </a:solidFill>
              <a:effectLst/>
              <a:latin typeface="+mn-lt"/>
              <a:ea typeface="+mn-ea"/>
              <a:cs typeface="+mn-cs"/>
            </a:rPr>
            <a:t>千円）単年度収支はマイナスとなった。</a:t>
          </a:r>
          <a:endParaRPr lang="ja-JP" altLang="ja-JP" sz="1050">
            <a:solidFill>
              <a:srgbClr val="FF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長崎県壱岐市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全会計において赤字がないことから、実質赤字比率及び連結実質赤字比率はない。しかしながら、各公営事業会計の財源不足を補填する形で一般会計から多額の繰出しを行っているため、今後、公営企業特別会計については、独立採算制の原則に基づき経営努力と経費の節減等を進めることにより、繰出金等の抑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長崎県壱岐市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葬祭場整備や小中学校の改修工事などの大型事業</a:t>
          </a:r>
          <a:r>
            <a:rPr kumimoji="1" lang="ja-JP" altLang="ja-JP" sz="1100">
              <a:solidFill>
                <a:schemeClr val="dk1"/>
              </a:solidFill>
              <a:effectLst/>
              <a:latin typeface="+mn-lt"/>
              <a:ea typeface="+mn-ea"/>
              <a:cs typeface="+mn-cs"/>
            </a:rPr>
            <a:t>の償還が始まったことに伴い、「元利償還金等（</a:t>
          </a: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増加している。その結果、実質公債費比率の分子は増加することとなった。今後、公債費負担は減少していく見込みであるが、これまでに引き続き、必要性・緊急性等を見極めた起債の選定を行い、公債費負担を抑えていく必要が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長崎県壱岐市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将来負担比率の分子</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要因は、</a:t>
          </a:r>
          <a:r>
            <a:rPr kumimoji="1" lang="ja-JP" altLang="en-US" sz="1100">
              <a:solidFill>
                <a:schemeClr val="dk1"/>
              </a:solidFill>
              <a:effectLst/>
              <a:latin typeface="+mn-lt"/>
              <a:ea typeface="+mn-ea"/>
              <a:cs typeface="+mn-cs"/>
            </a:rPr>
            <a:t>葬祭場整備や小中学校の改修工事などの大型事業の元金償還が開始されたことによる地方債現在高の減少に加えて、ふるさと応援基金や過疎地域持続的発展特別事業基金等の積み立てを行ったことで充当可能基金が増加したためで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今後は地方債現在高が減少傾向にありそれに伴い将来負担比率も減少すると予想される。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長崎県壱岐市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年度末の基金残高は</a:t>
          </a:r>
          <a:r>
            <a:rPr kumimoji="1" lang="en-US" altLang="ja-JP" sz="1100">
              <a:solidFill>
                <a:schemeClr val="dk1"/>
              </a:solidFill>
              <a:effectLst/>
              <a:latin typeface="+mn-lt"/>
              <a:ea typeface="+mn-ea"/>
              <a:cs typeface="+mn-cs"/>
            </a:rPr>
            <a:t>9,932</a:t>
          </a:r>
          <a:r>
            <a:rPr kumimoji="1" lang="ja-JP" altLang="ja-JP" sz="1100">
              <a:solidFill>
                <a:schemeClr val="dk1"/>
              </a:solidFill>
              <a:effectLst/>
              <a:latin typeface="+mn-lt"/>
              <a:ea typeface="+mn-ea"/>
              <a:cs typeface="+mn-cs"/>
            </a:rPr>
            <a:t>百万円となっており、前年度から約</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ふるさと応援基金は</a:t>
          </a:r>
          <a:r>
            <a:rPr kumimoji="1" lang="en-US" altLang="ja-JP" sz="1100">
              <a:solidFill>
                <a:schemeClr val="dk1"/>
              </a:solidFill>
              <a:effectLst/>
              <a:latin typeface="+mn-lt"/>
              <a:ea typeface="+mn-ea"/>
              <a:cs typeface="+mn-cs"/>
            </a:rPr>
            <a:t>265,443</a:t>
          </a:r>
          <a:r>
            <a:rPr kumimoji="1" lang="ja-JP" altLang="en-US" sz="1100">
              <a:solidFill>
                <a:schemeClr val="dk1"/>
              </a:solidFill>
              <a:effectLst/>
              <a:latin typeface="+mn-lt"/>
              <a:ea typeface="+mn-ea"/>
              <a:cs typeface="+mn-cs"/>
            </a:rPr>
            <a:t>千円積み立てているが、減債基金で</a:t>
          </a:r>
          <a:r>
            <a:rPr kumimoji="1" lang="en-US" altLang="ja-JP" sz="1100">
              <a:solidFill>
                <a:schemeClr val="dk1"/>
              </a:solidFill>
              <a:effectLst/>
              <a:latin typeface="+mn-lt"/>
              <a:ea typeface="+mn-ea"/>
              <a:cs typeface="+mn-cs"/>
            </a:rPr>
            <a:t>150,000</a:t>
          </a:r>
          <a:r>
            <a:rPr kumimoji="1" lang="ja-JP" altLang="en-US" sz="1100">
              <a:solidFill>
                <a:schemeClr val="dk1"/>
              </a:solidFill>
              <a:effectLst/>
              <a:latin typeface="+mn-lt"/>
              <a:ea typeface="+mn-ea"/>
              <a:cs typeface="+mn-cs"/>
            </a:rPr>
            <a:t>千円、合併振興基金で</a:t>
          </a:r>
          <a:r>
            <a:rPr kumimoji="1" lang="en-US" altLang="ja-JP" sz="1100">
              <a:solidFill>
                <a:schemeClr val="dk1"/>
              </a:solidFill>
              <a:effectLst/>
              <a:latin typeface="+mn-lt"/>
              <a:ea typeface="+mn-ea"/>
              <a:cs typeface="+mn-cs"/>
            </a:rPr>
            <a:t>130,000</a:t>
          </a:r>
          <a:r>
            <a:rPr kumimoji="1" lang="ja-JP" altLang="en-US" sz="1100">
              <a:solidFill>
                <a:schemeClr val="dk1"/>
              </a:solidFill>
              <a:effectLst/>
              <a:latin typeface="+mn-lt"/>
              <a:ea typeface="+mn-ea"/>
              <a:cs typeface="+mn-cs"/>
            </a:rPr>
            <a:t>千円など基金の取り崩しを行った。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毎年、財源不足を補うために多額の基金を取り崩しており、このままでは柔軟な財政運営を行うことは難しくなっている。今後はより一層の歳入確保及び歳出削減に取り組むとともに、基金の積立てと取崩しが均衡した、財源不足を基金に頼らない財政運営に努めていかなければなら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（基金の使途）</a:t>
          </a:r>
          <a:endParaRPr lang="ja-JP" altLang="ja-JP" sz="1050">
            <a:effectLst/>
          </a:endParaRPr>
        </a:p>
        <a:p>
          <a:r>
            <a:rPr kumimoji="1" lang="ja-JP" altLang="ja-JP" sz="900">
              <a:solidFill>
                <a:schemeClr val="dk1"/>
              </a:solidFill>
              <a:effectLst/>
              <a:latin typeface="+mn-lt"/>
              <a:ea typeface="+mn-ea"/>
              <a:cs typeface="+mn-cs"/>
            </a:rPr>
            <a:t>・合併振興基金：市民の連帯の強化及び地域振興を図るため。</a:t>
          </a:r>
          <a:endParaRPr lang="ja-JP" altLang="ja-JP" sz="1050">
            <a:effectLst/>
          </a:endParaRPr>
        </a:p>
        <a:p>
          <a:r>
            <a:rPr kumimoji="1" lang="ja-JP" altLang="ja-JP" sz="900">
              <a:solidFill>
                <a:schemeClr val="dk1"/>
              </a:solidFill>
              <a:effectLst/>
              <a:latin typeface="+mn-lt"/>
              <a:ea typeface="+mn-ea"/>
              <a:cs typeface="+mn-cs"/>
            </a:rPr>
            <a:t>・ふるさと市町村圏基金：壱岐市の創造的かつ一体的な振興整備のため。</a:t>
          </a:r>
          <a:endParaRPr lang="ja-JP" altLang="ja-JP" sz="1050">
            <a:effectLst/>
          </a:endParaRPr>
        </a:p>
        <a:p>
          <a:r>
            <a:rPr kumimoji="1" lang="ja-JP" altLang="ja-JP" sz="900">
              <a:solidFill>
                <a:schemeClr val="dk1"/>
              </a:solidFill>
              <a:effectLst/>
              <a:latin typeface="+mn-lt"/>
              <a:ea typeface="+mn-ea"/>
              <a:cs typeface="+mn-cs"/>
            </a:rPr>
            <a:t>・地域福祉基金：在宅福祉、健康づくり、民間活動の活発化等、市における地域福祉の向上を図るため。</a:t>
          </a:r>
          <a:endParaRPr lang="ja-JP" altLang="ja-JP" sz="1050">
            <a:effectLst/>
          </a:endParaRPr>
        </a:p>
        <a:p>
          <a:r>
            <a:rPr kumimoji="1" lang="ja-JP" altLang="ja-JP" sz="900">
              <a:solidFill>
                <a:schemeClr val="dk1"/>
              </a:solidFill>
              <a:effectLst/>
              <a:latin typeface="+mn-lt"/>
              <a:ea typeface="+mn-ea"/>
              <a:cs typeface="+mn-cs"/>
            </a:rPr>
            <a:t>・過疎地域自立促進特別事業基金：壱岐市が実施する過疎地域自立促進特別措置法第１２条第２項に規定する事業の財源に充てるため。</a:t>
          </a:r>
          <a:endParaRPr lang="ja-JP" altLang="ja-JP" sz="1050">
            <a:effectLst/>
          </a:endParaRPr>
        </a:p>
        <a:p>
          <a:r>
            <a:rPr kumimoji="1" lang="ja-JP" altLang="ja-JP" sz="900">
              <a:solidFill>
                <a:schemeClr val="dk1"/>
              </a:solidFill>
              <a:effectLst/>
              <a:latin typeface="+mn-lt"/>
              <a:ea typeface="+mn-ea"/>
              <a:cs typeface="+mn-cs"/>
            </a:rPr>
            <a:t>・ふるさと応援基金：ふるさと壱岐を愛する者、壱岐市の未来に向けて応援する者から寄附された寄附金を適正に管理し、まちづくり事業に充てるため。</a:t>
          </a:r>
          <a:endParaRPr lang="ja-JP" altLang="ja-JP" sz="1050">
            <a:effectLst/>
          </a:endParaRPr>
        </a:p>
        <a:p>
          <a:r>
            <a:rPr kumimoji="1" lang="ja-JP" altLang="ja-JP" sz="900">
              <a:solidFill>
                <a:schemeClr val="dk1"/>
              </a:solidFill>
              <a:effectLst/>
              <a:latin typeface="+mn-lt"/>
              <a:ea typeface="+mn-ea"/>
              <a:cs typeface="+mn-cs"/>
            </a:rPr>
            <a:t>・地域振興基金：市の地域振興に資する事業の財源に充てるため。</a:t>
          </a:r>
          <a:endParaRPr lang="ja-JP" altLang="ja-JP" sz="1050">
            <a:effectLst/>
          </a:endParaRPr>
        </a:p>
        <a:p>
          <a:r>
            <a:rPr kumimoji="1" lang="ja-JP" altLang="ja-JP" sz="900">
              <a:solidFill>
                <a:schemeClr val="dk1"/>
              </a:solidFill>
              <a:effectLst/>
              <a:latin typeface="+mn-lt"/>
              <a:ea typeface="+mn-ea"/>
              <a:cs typeface="+mn-cs"/>
            </a:rPr>
            <a:t>・老人福祉施設整備基金：老人福祉施設の整備充実を図るため。</a:t>
          </a:r>
          <a:endParaRPr lang="ja-JP" altLang="ja-JP" sz="1050">
            <a:effectLst/>
          </a:endParaRPr>
        </a:p>
        <a:p>
          <a:r>
            <a:rPr kumimoji="1" lang="ja-JP" altLang="ja-JP" sz="900">
              <a:solidFill>
                <a:schemeClr val="dk1"/>
              </a:solidFill>
              <a:effectLst/>
              <a:latin typeface="+mn-lt"/>
              <a:ea typeface="+mn-ea"/>
              <a:cs typeface="+mn-cs"/>
            </a:rPr>
            <a:t>・中山間ふるさと活性化基金：農地、水路、農道等の整備その他中山間地域における集落共同活動の強化に対する支援事業を行い、土地改良施設の機能を適正に発揮させるとともに、中山間地域の地勢を生かし、その活性化を図るため。</a:t>
          </a:r>
          <a:endParaRPr lang="ja-JP" altLang="ja-JP" sz="1050">
            <a:effectLst/>
          </a:endParaRPr>
        </a:p>
        <a:p>
          <a:r>
            <a:rPr kumimoji="1" lang="ja-JP" altLang="ja-JP" sz="900">
              <a:solidFill>
                <a:schemeClr val="dk1"/>
              </a:solidFill>
              <a:effectLst/>
              <a:latin typeface="+mn-lt"/>
              <a:ea typeface="+mn-ea"/>
              <a:cs typeface="+mn-cs"/>
            </a:rPr>
            <a:t>・栽培漁業振興基金：本市沿岸における種苗放流の推進を図るため。</a:t>
          </a:r>
          <a:endParaRPr lang="ja-JP" altLang="ja-JP" sz="1050">
            <a:effectLst/>
          </a:endParaRPr>
        </a:p>
        <a:p>
          <a:r>
            <a:rPr kumimoji="1" lang="ja-JP" altLang="ja-JP" sz="900">
              <a:solidFill>
                <a:schemeClr val="dk1"/>
              </a:solidFill>
              <a:effectLst/>
              <a:latin typeface="+mn-lt"/>
              <a:ea typeface="+mn-ea"/>
              <a:cs typeface="+mn-cs"/>
            </a:rPr>
            <a:t>・沿岸漁業振興基金：本市沿岸における沿岸漁業等の振興を図るため。</a:t>
          </a:r>
          <a:endParaRPr lang="ja-JP" altLang="ja-JP" sz="1050">
            <a:effectLst/>
          </a:endParaRPr>
        </a:p>
        <a:p>
          <a:r>
            <a:rPr kumimoji="1" lang="ja-JP" altLang="ja-JP" sz="900">
              <a:solidFill>
                <a:schemeClr val="dk1"/>
              </a:solidFill>
              <a:effectLst/>
              <a:latin typeface="+mn-lt"/>
              <a:ea typeface="+mn-ea"/>
              <a:cs typeface="+mn-cs"/>
            </a:rPr>
            <a:t>・教育振興基金：市立小学校及び市立中学校の教育の振興を図るため。</a:t>
          </a:r>
          <a:endParaRPr lang="ja-JP" altLang="ja-JP" sz="1050">
            <a:effectLst/>
          </a:endParaRPr>
        </a:p>
        <a:p>
          <a:r>
            <a:rPr kumimoji="1" lang="ja-JP" altLang="ja-JP" sz="900">
              <a:solidFill>
                <a:schemeClr val="dk1"/>
              </a:solidFill>
              <a:effectLst/>
              <a:latin typeface="+mn-lt"/>
              <a:ea typeface="+mn-ea"/>
              <a:cs typeface="+mn-cs"/>
            </a:rPr>
            <a:t>・松永記念館維持管理基金：松永記念館の維持管理運営資金に充てるため。</a:t>
          </a:r>
          <a:endParaRPr lang="ja-JP" altLang="ja-JP" sz="1050">
            <a:effectLst/>
          </a:endParaRPr>
        </a:p>
        <a:p>
          <a:r>
            <a:rPr kumimoji="1" lang="ja-JP" altLang="ja-JP" sz="900">
              <a:solidFill>
                <a:schemeClr val="dk1"/>
              </a:solidFill>
              <a:effectLst/>
              <a:latin typeface="+mn-lt"/>
              <a:ea typeface="+mn-ea"/>
              <a:cs typeface="+mn-cs"/>
            </a:rPr>
            <a:t>・原の辻遺跡保存整備基金：考古学上貴重な遺跡である原の辻遺跡を保存し、整備するとともに、観光資源として活用し、市の活性化を図るため。</a:t>
          </a:r>
          <a:endParaRPr lang="ja-JP" altLang="ja-JP" sz="1050">
            <a:effectLst/>
          </a:endParaRPr>
        </a:p>
        <a:p>
          <a:r>
            <a:rPr kumimoji="1" lang="ja-JP" altLang="ja-JP" sz="900">
              <a:solidFill>
                <a:schemeClr val="dk1"/>
              </a:solidFill>
              <a:effectLst/>
              <a:latin typeface="+mn-lt"/>
              <a:ea typeface="+mn-ea"/>
              <a:cs typeface="+mn-cs"/>
            </a:rPr>
            <a:t>・本庁舎建設基金：市本庁舎の建設に要する経費の財源に充てるため。</a:t>
          </a:r>
          <a:endParaRPr lang="ja-JP" altLang="ja-JP" sz="1050">
            <a:effectLst/>
          </a:endParaRPr>
        </a:p>
        <a:p>
          <a:r>
            <a:rPr kumimoji="1" lang="ja-JP" altLang="ja-JP" sz="900">
              <a:solidFill>
                <a:schemeClr val="dk1"/>
              </a:solidFill>
              <a:effectLst/>
              <a:latin typeface="+mn-lt"/>
              <a:ea typeface="+mn-ea"/>
              <a:cs typeface="+mn-cs"/>
            </a:rPr>
            <a:t>・学校施設整備基金：学校施設の整備に要する経費の財源に充てるため。</a:t>
          </a:r>
          <a:endParaRPr lang="ja-JP" altLang="ja-JP" sz="1050">
            <a:effectLst/>
          </a:endParaRPr>
        </a:p>
        <a:p>
          <a:r>
            <a:rPr kumimoji="1" lang="ja-JP" altLang="ja-JP" sz="900">
              <a:solidFill>
                <a:schemeClr val="dk1"/>
              </a:solidFill>
              <a:effectLst/>
              <a:latin typeface="+mn-lt"/>
              <a:ea typeface="+mn-ea"/>
              <a:cs typeface="+mn-cs"/>
            </a:rPr>
            <a:t>・森林環境譲与税基金：市が実施する森林の整備及びその促進に関する施策に要する経費の財源に充てるため。</a:t>
          </a:r>
          <a:endParaRPr lang="ja-JP" altLang="ja-JP" sz="1050">
            <a:effectLst/>
          </a:endParaRPr>
        </a:p>
        <a:p>
          <a:r>
            <a:rPr kumimoji="1" lang="ja-JP" altLang="ja-JP" sz="900">
              <a:solidFill>
                <a:schemeClr val="dk1"/>
              </a:solidFill>
              <a:effectLst/>
              <a:latin typeface="+mn-lt"/>
              <a:ea typeface="+mn-ea"/>
              <a:cs typeface="+mn-cs"/>
            </a:rPr>
            <a:t>（増減理由）</a:t>
          </a:r>
          <a:endParaRPr lang="ja-JP" altLang="ja-JP" sz="1050">
            <a:effectLst/>
          </a:endParaRPr>
        </a:p>
        <a:p>
          <a:r>
            <a:rPr kumimoji="1" lang="ja-JP" altLang="ja-JP" sz="900">
              <a:solidFill>
                <a:schemeClr val="dk1"/>
              </a:solidFill>
              <a:effectLst/>
              <a:latin typeface="+mn-lt"/>
              <a:ea typeface="+mn-ea"/>
              <a:cs typeface="+mn-cs"/>
            </a:rPr>
            <a:t>ふるさと応援基金を</a:t>
          </a:r>
          <a:r>
            <a:rPr kumimoji="1" lang="en-US" altLang="ja-JP" sz="900">
              <a:solidFill>
                <a:schemeClr val="dk1"/>
              </a:solidFill>
              <a:effectLst/>
              <a:latin typeface="+mn-lt"/>
              <a:ea typeface="+mn-ea"/>
              <a:cs typeface="+mn-cs"/>
            </a:rPr>
            <a:t>266</a:t>
          </a:r>
          <a:r>
            <a:rPr kumimoji="1" lang="ja-JP" altLang="ja-JP" sz="900">
              <a:solidFill>
                <a:schemeClr val="dk1"/>
              </a:solidFill>
              <a:effectLst/>
              <a:latin typeface="+mn-lt"/>
              <a:ea typeface="+mn-ea"/>
              <a:cs typeface="+mn-cs"/>
            </a:rPr>
            <a:t>百万円、過疎地域持続的発展特別事業基金を</a:t>
          </a:r>
          <a:r>
            <a:rPr kumimoji="1" lang="en-US" altLang="ja-JP" sz="900">
              <a:solidFill>
                <a:schemeClr val="dk1"/>
              </a:solidFill>
              <a:effectLst/>
              <a:latin typeface="+mn-lt"/>
              <a:ea typeface="+mn-ea"/>
              <a:cs typeface="+mn-cs"/>
            </a:rPr>
            <a:t>42</a:t>
          </a:r>
          <a:r>
            <a:rPr kumimoji="1" lang="ja-JP" altLang="ja-JP" sz="900">
              <a:solidFill>
                <a:schemeClr val="dk1"/>
              </a:solidFill>
              <a:effectLst/>
              <a:latin typeface="+mn-lt"/>
              <a:ea typeface="+mn-ea"/>
              <a:cs typeface="+mn-cs"/>
            </a:rPr>
            <a:t>百万円積み立てており、その他特定目的基金の残高が増加した。</a:t>
          </a:r>
          <a:endParaRPr lang="ja-JP" altLang="ja-JP" sz="1050">
            <a:effectLst/>
          </a:endParaRPr>
        </a:p>
        <a:p>
          <a:r>
            <a:rPr kumimoji="1" lang="ja-JP" altLang="ja-JP" sz="900">
              <a:solidFill>
                <a:schemeClr val="dk1"/>
              </a:solidFill>
              <a:effectLst/>
              <a:latin typeface="+mn-lt"/>
              <a:ea typeface="+mn-ea"/>
              <a:cs typeface="+mn-cs"/>
            </a:rPr>
            <a:t>（今後の方針）</a:t>
          </a:r>
          <a:endParaRPr lang="ja-JP" altLang="ja-JP" sz="1050">
            <a:effectLst/>
          </a:endParaRPr>
        </a:p>
        <a:p>
          <a:r>
            <a:rPr kumimoji="1" lang="ja-JP" altLang="ja-JP" sz="900">
              <a:solidFill>
                <a:schemeClr val="dk1"/>
              </a:solidFill>
              <a:effectLst/>
              <a:latin typeface="+mn-lt"/>
              <a:ea typeface="+mn-ea"/>
              <a:cs typeface="+mn-cs"/>
            </a:rPr>
            <a:t>基金残高（財政調整基金及び減債基金含む）が</a:t>
          </a:r>
          <a:r>
            <a:rPr kumimoji="1" lang="en-US" altLang="ja-JP" sz="900">
              <a:solidFill>
                <a:schemeClr val="dk1"/>
              </a:solidFill>
              <a:effectLst/>
              <a:latin typeface="+mn-lt"/>
              <a:ea typeface="+mn-ea"/>
              <a:cs typeface="+mn-cs"/>
            </a:rPr>
            <a:t>80</a:t>
          </a:r>
          <a:r>
            <a:rPr kumimoji="1" lang="ja-JP" altLang="ja-JP" sz="900">
              <a:solidFill>
                <a:schemeClr val="dk1"/>
              </a:solidFill>
              <a:effectLst/>
              <a:latin typeface="+mn-lt"/>
              <a:ea typeface="+mn-ea"/>
              <a:cs typeface="+mn-cs"/>
            </a:rPr>
            <a:t>億円を下回ることなく、その時々の社会情勢により必要に応じて基金の積立て・取崩しを行っていく。</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年度末の基金残高は約</a:t>
          </a:r>
          <a:r>
            <a:rPr kumimoji="1" lang="en-US" altLang="ja-JP" sz="1100">
              <a:solidFill>
                <a:schemeClr val="dk1"/>
              </a:solidFill>
              <a:effectLst/>
              <a:latin typeface="+mn-lt"/>
              <a:ea typeface="+mn-ea"/>
              <a:cs typeface="+mn-cs"/>
            </a:rPr>
            <a:t>1,843</a:t>
          </a:r>
          <a:r>
            <a:rPr kumimoji="1" lang="ja-JP" altLang="ja-JP" sz="1100">
              <a:solidFill>
                <a:schemeClr val="dk1"/>
              </a:solidFill>
              <a:effectLst/>
              <a:latin typeface="+mn-lt"/>
              <a:ea typeface="+mn-ea"/>
              <a:cs typeface="+mn-cs"/>
            </a:rPr>
            <a:t>百万円となっており、前年度から約</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近年の物価高騰などによる経済事情の変動等により財源が不足したため取り崩しを行った。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財政調整基金の残高は標準財政規模の概ね</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％の範囲が適正とされており、今年度においてはその額を確保できている。</a:t>
          </a:r>
          <a:endParaRPr lang="ja-JP" altLang="ja-JP" sz="1400">
            <a:effectLst/>
          </a:endParaRPr>
        </a:p>
        <a:p>
          <a:r>
            <a:rPr kumimoji="1" lang="ja-JP" altLang="ja-JP" sz="1100">
              <a:solidFill>
                <a:schemeClr val="dk1"/>
              </a:solidFill>
              <a:effectLst/>
              <a:latin typeface="+mn-lt"/>
              <a:ea typeface="+mn-ea"/>
              <a:cs typeface="+mn-cs"/>
            </a:rPr>
            <a:t>近年、多発している自然災害や感染症対策などの臨時的財政需要に対応できるように、引き続き、財政調整基金の残高の確保に努める必要がある。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年度末の基金残高は約</a:t>
          </a:r>
          <a:r>
            <a:rPr kumimoji="1" lang="en-US" altLang="ja-JP" sz="1100">
              <a:solidFill>
                <a:schemeClr val="dk1"/>
              </a:solidFill>
              <a:effectLst/>
              <a:latin typeface="+mn-lt"/>
              <a:ea typeface="+mn-ea"/>
              <a:cs typeface="+mn-cs"/>
            </a:rPr>
            <a:t>1,367</a:t>
          </a:r>
          <a:r>
            <a:rPr kumimoji="1" lang="ja-JP" altLang="ja-JP" sz="1100">
              <a:solidFill>
                <a:schemeClr val="dk1"/>
              </a:solidFill>
              <a:effectLst/>
              <a:latin typeface="+mn-lt"/>
              <a:ea typeface="+mn-ea"/>
              <a:cs typeface="+mn-cs"/>
            </a:rPr>
            <a:t>百万円となっており、前年度から約</a:t>
          </a:r>
          <a:r>
            <a:rPr kumimoji="1" lang="en-US" altLang="ja-JP" sz="1100">
              <a:solidFill>
                <a:schemeClr val="dk1"/>
              </a:solidFill>
              <a:effectLst/>
              <a:latin typeface="+mn-lt"/>
              <a:ea typeface="+mn-ea"/>
              <a:cs typeface="+mn-cs"/>
            </a:rPr>
            <a:t>149</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葬祭場整備や小中学校の改修工事などの大型事業の償還が開始されたことにより取り崩しを行った</a:t>
          </a:r>
          <a:r>
            <a:rPr kumimoji="1" lang="ja-JP" altLang="ja-JP" sz="1100">
              <a:solidFill>
                <a:schemeClr val="dk1"/>
              </a:solidFill>
              <a:effectLst/>
              <a:latin typeface="+mn-lt"/>
              <a:ea typeface="+mn-ea"/>
              <a:cs typeface="+mn-cs"/>
            </a:rPr>
            <a:t>。　</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柔軟な財政運営を行うためには、標準財政規模の</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％程度は減債基金を保有する必要があると考えられる。令和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年度にかけて市債の償還等がピークを迎え、厳しい財政運営を強いられるが、この適正とされる基準に近づけられるように徹底した事務事業等の見直しを図り、公債費等の歳出抑制に努めていく。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24626444</v>
      </c>
      <c r="BO4" s="371"/>
      <c r="BP4" s="371"/>
      <c r="BQ4" s="371"/>
      <c r="BR4" s="371"/>
      <c r="BS4" s="371"/>
      <c r="BT4" s="371"/>
      <c r="BU4" s="372"/>
      <c r="BV4" s="370">
        <v>24139487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4.3</v>
      </c>
      <c r="CU4" s="377"/>
      <c r="CV4" s="377"/>
      <c r="CW4" s="377"/>
      <c r="CX4" s="377"/>
      <c r="CY4" s="377"/>
      <c r="CZ4" s="377"/>
      <c r="DA4" s="378"/>
      <c r="DB4" s="376">
        <v>4.0999999999999996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24005860</v>
      </c>
      <c r="BO5" s="408"/>
      <c r="BP5" s="408"/>
      <c r="BQ5" s="408"/>
      <c r="BR5" s="408"/>
      <c r="BS5" s="408"/>
      <c r="BT5" s="408"/>
      <c r="BU5" s="409"/>
      <c r="BV5" s="407">
        <v>23444825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95.1</v>
      </c>
      <c r="CU5" s="405"/>
      <c r="CV5" s="405"/>
      <c r="CW5" s="405"/>
      <c r="CX5" s="405"/>
      <c r="CY5" s="405"/>
      <c r="CZ5" s="405"/>
      <c r="DA5" s="406"/>
      <c r="DB5" s="404">
        <v>91.8</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620584</v>
      </c>
      <c r="BO6" s="408"/>
      <c r="BP6" s="408"/>
      <c r="BQ6" s="408"/>
      <c r="BR6" s="408"/>
      <c r="BS6" s="408"/>
      <c r="BT6" s="408"/>
      <c r="BU6" s="409"/>
      <c r="BV6" s="407">
        <v>694662</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95.5</v>
      </c>
      <c r="CU6" s="445"/>
      <c r="CV6" s="445"/>
      <c r="CW6" s="445"/>
      <c r="CX6" s="445"/>
      <c r="CY6" s="445"/>
      <c r="CZ6" s="445"/>
      <c r="DA6" s="446"/>
      <c r="DB6" s="444">
        <v>92.7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77907</v>
      </c>
      <c r="BO7" s="408"/>
      <c r="BP7" s="408"/>
      <c r="BQ7" s="408"/>
      <c r="BR7" s="408"/>
      <c r="BS7" s="408"/>
      <c r="BT7" s="408"/>
      <c r="BU7" s="409"/>
      <c r="BV7" s="407">
        <v>171525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12510327</v>
      </c>
      <c r="CU7" s="408"/>
      <c r="CV7" s="408"/>
      <c r="CW7" s="408"/>
      <c r="CX7" s="408"/>
      <c r="CY7" s="408"/>
      <c r="CZ7" s="408"/>
      <c r="DA7" s="409"/>
      <c r="DB7" s="407">
        <v>12651437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542677</v>
      </c>
      <c r="BO8" s="408"/>
      <c r="BP8" s="408"/>
      <c r="BQ8" s="408"/>
      <c r="BR8" s="408"/>
      <c r="BS8" s="408"/>
      <c r="BT8" s="408"/>
      <c r="BU8" s="409"/>
      <c r="BV8" s="407">
        <v>523137</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0.22</v>
      </c>
      <c r="CU8" s="448"/>
      <c r="CV8" s="448"/>
      <c r="CW8" s="448"/>
      <c r="CX8" s="448"/>
      <c r="CY8" s="448"/>
      <c r="CZ8" s="448"/>
      <c r="DA8" s="449"/>
      <c r="DB8" s="447">
        <v>0.22</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24948</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19540</v>
      </c>
      <c r="BO9" s="408"/>
      <c r="BP9" s="408"/>
      <c r="BQ9" s="408"/>
      <c r="BR9" s="408"/>
      <c r="BS9" s="408"/>
      <c r="BT9" s="408"/>
      <c r="BU9" s="409"/>
      <c r="BV9" s="407">
        <v>-222759</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19.899999999999999</v>
      </c>
      <c r="CU9" s="405"/>
      <c r="CV9" s="405"/>
      <c r="CW9" s="405"/>
      <c r="CX9" s="405"/>
      <c r="CY9" s="405"/>
      <c r="CZ9" s="405"/>
      <c r="DA9" s="406"/>
      <c r="DB9" s="404">
        <v>18.899999999999999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27103</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270031</v>
      </c>
      <c r="BO10" s="408"/>
      <c r="BP10" s="408"/>
      <c r="BQ10" s="408"/>
      <c r="BR10" s="408"/>
      <c r="BS10" s="408"/>
      <c r="BT10" s="408"/>
      <c r="BU10" s="409"/>
      <c r="BV10" s="407">
        <v>403632</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24360</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385000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24251</v>
      </c>
      <c r="S13" s="492"/>
      <c r="T13" s="492"/>
      <c r="U13" s="492"/>
      <c r="V13" s="493"/>
      <c r="W13" s="423" t="s">
        <v>131</v>
      </c>
      <c r="X13" s="424"/>
      <c r="Y13" s="424"/>
      <c r="Z13" s="424"/>
      <c r="AA13" s="424"/>
      <c r="AB13" s="414"/>
      <c r="AC13" s="458">
        <v>1933</v>
      </c>
      <c r="AD13" s="459"/>
      <c r="AE13" s="459"/>
      <c r="AF13" s="459"/>
      <c r="AG13" s="501"/>
      <c r="AH13" s="458">
        <v>2657</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-95429</v>
      </c>
      <c r="BO13" s="408"/>
      <c r="BP13" s="408"/>
      <c r="BQ13" s="408"/>
      <c r="BR13" s="408"/>
      <c r="BS13" s="408"/>
      <c r="BT13" s="408"/>
      <c r="BU13" s="409"/>
      <c r="BV13" s="407">
        <v>180873</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7.6</v>
      </c>
      <c r="CU13" s="405"/>
      <c r="CV13" s="405"/>
      <c r="CW13" s="405"/>
      <c r="CX13" s="405"/>
      <c r="CY13" s="405"/>
      <c r="CZ13" s="405"/>
      <c r="DA13" s="406"/>
      <c r="DB13" s="404">
        <v>6.5</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24956</v>
      </c>
      <c r="S14" s="492"/>
      <c r="T14" s="492"/>
      <c r="U14" s="492"/>
      <c r="V14" s="493"/>
      <c r="W14" s="397"/>
      <c r="X14" s="398"/>
      <c r="Y14" s="398"/>
      <c r="Z14" s="398"/>
      <c r="AA14" s="398"/>
      <c r="AB14" s="387"/>
      <c r="AC14" s="494">
        <v>16.899999999999999</v>
      </c>
      <c r="AD14" s="495"/>
      <c r="AE14" s="495"/>
      <c r="AF14" s="495"/>
      <c r="AG14" s="496"/>
      <c r="AH14" s="494">
        <v>20.399999999999999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18.5</v>
      </c>
      <c r="CU14" s="506"/>
      <c r="CV14" s="506"/>
      <c r="CW14" s="506"/>
      <c r="CX14" s="506"/>
      <c r="CY14" s="506"/>
      <c r="CZ14" s="506"/>
      <c r="DA14" s="507"/>
      <c r="DB14" s="505">
        <v>18.600000000000001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24858</v>
      </c>
      <c r="S15" s="492"/>
      <c r="T15" s="492"/>
      <c r="U15" s="492"/>
      <c r="V15" s="493"/>
      <c r="W15" s="423" t="s">
        <v>137</v>
      </c>
      <c r="X15" s="424"/>
      <c r="Y15" s="424"/>
      <c r="Z15" s="424"/>
      <c r="AA15" s="424"/>
      <c r="AB15" s="414"/>
      <c r="AC15" s="458">
        <v>1731</v>
      </c>
      <c r="AD15" s="459"/>
      <c r="AE15" s="459"/>
      <c r="AF15" s="459"/>
      <c r="AG15" s="501"/>
      <c r="AH15" s="458">
        <v>1945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2648065</v>
      </c>
      <c r="BO15" s="371"/>
      <c r="BP15" s="371"/>
      <c r="BQ15" s="371"/>
      <c r="BR15" s="371"/>
      <c r="BS15" s="371"/>
      <c r="BT15" s="371"/>
      <c r="BU15" s="372"/>
      <c r="BV15" s="370">
        <v>2633786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15.2</v>
      </c>
      <c r="AD16" s="495"/>
      <c r="AE16" s="495"/>
      <c r="AF16" s="495"/>
      <c r="AG16" s="496"/>
      <c r="AH16" s="494">
        <v>15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11853711</v>
      </c>
      <c r="BO16" s="408"/>
      <c r="BP16" s="408"/>
      <c r="BQ16" s="408"/>
      <c r="BR16" s="408"/>
      <c r="BS16" s="408"/>
      <c r="BT16" s="408"/>
      <c r="BU16" s="409"/>
      <c r="BV16" s="407">
        <v>11814698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141</v>
      </c>
      <c r="S17" s="514"/>
      <c r="T17" s="514"/>
      <c r="U17" s="514"/>
      <c r="V17" s="515"/>
      <c r="W17" s="423" t="s">
        <v>144</v>
      </c>
      <c r="X17" s="424"/>
      <c r="Y17" s="424"/>
      <c r="Z17" s="424"/>
      <c r="AA17" s="424"/>
      <c r="AB17" s="414"/>
      <c r="AC17" s="458">
        <v>7741</v>
      </c>
      <c r="AD17" s="459"/>
      <c r="AE17" s="459"/>
      <c r="AF17" s="459"/>
      <c r="AG17" s="501"/>
      <c r="AH17" s="458">
        <v>8402</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3254439</v>
      </c>
      <c r="BO17" s="408"/>
      <c r="BP17" s="408"/>
      <c r="BQ17" s="408"/>
      <c r="BR17" s="408"/>
      <c r="BS17" s="408"/>
      <c r="BT17" s="408"/>
      <c r="BU17" s="409"/>
      <c r="BV17" s="407">
        <v>3249057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146</v>
      </c>
      <c r="C18" s="450"/>
      <c r="D18" s="450"/>
      <c r="E18" s="530"/>
      <c r="F18" s="530"/>
      <c r="G18" s="530"/>
      <c r="H18" s="530"/>
      <c r="I18" s="530"/>
      <c r="J18" s="530"/>
      <c r="K18" s="530"/>
      <c r="L18" s="531">
        <v>139.41999999999999</v>
      </c>
      <c r="M18" s="531"/>
      <c r="N18" s="531"/>
      <c r="O18" s="531"/>
      <c r="P18" s="531"/>
      <c r="Q18" s="531"/>
      <c r="R18" s="532"/>
      <c r="S18" s="532"/>
      <c r="T18" s="532"/>
      <c r="U18" s="532"/>
      <c r="V18" s="533"/>
      <c r="W18" s="425"/>
      <c r="X18" s="426"/>
      <c r="Y18" s="426"/>
      <c r="Z18" s="426"/>
      <c r="AA18" s="426"/>
      <c r="AB18" s="417"/>
      <c r="AC18" s="534">
        <v>67.900000000000006</v>
      </c>
      <c r="AD18" s="535"/>
      <c r="AE18" s="535"/>
      <c r="AF18" s="535"/>
      <c r="AG18" s="536"/>
      <c r="AH18" s="534">
        <v>64.599999999999994</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11951747</v>
      </c>
      <c r="BO18" s="408"/>
      <c r="BP18" s="408"/>
      <c r="BQ18" s="408"/>
      <c r="BR18" s="408"/>
      <c r="BS18" s="408"/>
      <c r="BT18" s="408"/>
      <c r="BU18" s="409"/>
      <c r="BV18" s="407">
        <v>11628490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148</v>
      </c>
      <c r="C19" s="450"/>
      <c r="D19" s="450"/>
      <c r="E19" s="530"/>
      <c r="F19" s="530"/>
      <c r="G19" s="530"/>
      <c r="H19" s="530"/>
      <c r="I19" s="530"/>
      <c r="J19" s="530"/>
      <c r="K19" s="530"/>
      <c r="L19" s="538">
        <v>179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15704478</v>
      </c>
      <c r="BO19" s="408"/>
      <c r="BP19" s="408"/>
      <c r="BQ19" s="408"/>
      <c r="BR19" s="408"/>
      <c r="BS19" s="408"/>
      <c r="BT19" s="408"/>
      <c r="BU19" s="409"/>
      <c r="BV19" s="407">
        <v>15321015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150</v>
      </c>
      <c r="C20" s="450"/>
      <c r="D20" s="450"/>
      <c r="E20" s="530"/>
      <c r="F20" s="530"/>
      <c r="G20" s="530"/>
      <c r="H20" s="530"/>
      <c r="I20" s="530"/>
      <c r="J20" s="530"/>
      <c r="K20" s="530"/>
      <c r="L20" s="538">
        <v>9726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23794507</v>
      </c>
      <c r="BO22" s="371"/>
      <c r="BP22" s="371"/>
      <c r="BQ22" s="371"/>
      <c r="BR22" s="371"/>
      <c r="BS22" s="371"/>
      <c r="BT22" s="371"/>
      <c r="BU22" s="372"/>
      <c r="BV22" s="370">
        <v>25143600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12983626</v>
      </c>
      <c r="BO23" s="408"/>
      <c r="BP23" s="408"/>
      <c r="BQ23" s="408"/>
      <c r="BR23" s="408"/>
      <c r="BS23" s="408"/>
      <c r="BT23" s="408"/>
      <c r="BU23" s="409"/>
      <c r="BV23" s="407">
        <v>13544990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160</v>
      </c>
      <c r="F24" s="437"/>
      <c r="G24" s="437"/>
      <c r="H24" s="437"/>
      <c r="I24" s="437"/>
      <c r="J24" s="437"/>
      <c r="K24" s="438"/>
      <c r="L24" s="458">
        <v>1</v>
      </c>
      <c r="M24" s="459"/>
      <c r="N24" s="459"/>
      <c r="O24" s="459"/>
      <c r="P24" s="501"/>
      <c r="Q24" s="458">
        <v>8000</v>
      </c>
      <c r="R24" s="459"/>
      <c r="S24" s="459"/>
      <c r="T24" s="459"/>
      <c r="U24" s="459"/>
      <c r="V24" s="501"/>
      <c r="W24" s="553"/>
      <c r="X24" s="554"/>
      <c r="Y24" s="555"/>
      <c r="Z24" s="457" t="s">
        <v>161</v>
      </c>
      <c r="AA24" s="437"/>
      <c r="AB24" s="437"/>
      <c r="AC24" s="437"/>
      <c r="AD24" s="437"/>
      <c r="AE24" s="437"/>
      <c r="AF24" s="437"/>
      <c r="AG24" s="438"/>
      <c r="AH24" s="458">
        <v>337</v>
      </c>
      <c r="AI24" s="459"/>
      <c r="AJ24" s="459"/>
      <c r="AK24" s="459"/>
      <c r="AL24" s="501"/>
      <c r="AM24" s="458">
        <v>1008304</v>
      </c>
      <c r="AN24" s="459"/>
      <c r="AO24" s="459"/>
      <c r="AP24" s="459"/>
      <c r="AQ24" s="459"/>
      <c r="AR24" s="501"/>
      <c r="AS24" s="458">
        <v>2992</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18497805</v>
      </c>
      <c r="BO24" s="408"/>
      <c r="BP24" s="408"/>
      <c r="BQ24" s="408"/>
      <c r="BR24" s="408"/>
      <c r="BS24" s="408"/>
      <c r="BT24" s="408"/>
      <c r="BU24" s="409"/>
      <c r="BV24" s="407">
        <v>19342272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163</v>
      </c>
      <c r="F25" s="437"/>
      <c r="G25" s="437"/>
      <c r="H25" s="437"/>
      <c r="I25" s="437"/>
      <c r="J25" s="437"/>
      <c r="K25" s="438"/>
      <c r="L25" s="458">
        <v>2</v>
      </c>
      <c r="M25" s="459"/>
      <c r="N25" s="459"/>
      <c r="O25" s="459"/>
      <c r="P25" s="501"/>
      <c r="Q25" s="458">
        <v>6400</v>
      </c>
      <c r="R25" s="459"/>
      <c r="S25" s="459"/>
      <c r="T25" s="459"/>
      <c r="U25" s="459"/>
      <c r="V25" s="501"/>
      <c r="W25" s="553"/>
      <c r="X25" s="554"/>
      <c r="Y25" s="555"/>
      <c r="Z25" s="457" t="s">
        <v>164</v>
      </c>
      <c r="AA25" s="437"/>
      <c r="AB25" s="437"/>
      <c r="AC25" s="437"/>
      <c r="AD25" s="437"/>
      <c r="AE25" s="437"/>
      <c r="AF25" s="437"/>
      <c r="AG25" s="438"/>
      <c r="AH25" s="458">
        <v>60</v>
      </c>
      <c r="AI25" s="459"/>
      <c r="AJ25" s="459"/>
      <c r="AK25" s="459"/>
      <c r="AL25" s="501"/>
      <c r="AM25" s="458">
        <v>168960</v>
      </c>
      <c r="AN25" s="459"/>
      <c r="AO25" s="459"/>
      <c r="AP25" s="459"/>
      <c r="AQ25" s="459"/>
      <c r="AR25" s="501"/>
      <c r="AS25" s="458">
        <v>2816</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336054</v>
      </c>
      <c r="BO25" s="371"/>
      <c r="BP25" s="371"/>
      <c r="BQ25" s="371"/>
      <c r="BR25" s="371"/>
      <c r="BS25" s="371"/>
      <c r="BT25" s="371"/>
      <c r="BU25" s="372"/>
      <c r="BV25" s="370">
        <v>810130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166</v>
      </c>
      <c r="F26" s="437"/>
      <c r="G26" s="437"/>
      <c r="H26" s="437"/>
      <c r="I26" s="437"/>
      <c r="J26" s="437"/>
      <c r="K26" s="438"/>
      <c r="L26" s="458">
        <v>1</v>
      </c>
      <c r="M26" s="459"/>
      <c r="N26" s="459"/>
      <c r="O26" s="459"/>
      <c r="P26" s="501"/>
      <c r="Q26" s="458">
        <v>5760</v>
      </c>
      <c r="R26" s="459"/>
      <c r="S26" s="459"/>
      <c r="T26" s="459"/>
      <c r="U26" s="459"/>
      <c r="V26" s="501"/>
      <c r="W26" s="553"/>
      <c r="X26" s="554"/>
      <c r="Y26" s="555"/>
      <c r="Z26" s="457" t="s">
        <v>167</v>
      </c>
      <c r="AA26" s="559"/>
      <c r="AB26" s="559"/>
      <c r="AC26" s="559"/>
      <c r="AD26" s="559"/>
      <c r="AE26" s="559"/>
      <c r="AF26" s="559"/>
      <c r="AG26" s="560"/>
      <c r="AH26" s="458">
        <v>2</v>
      </c>
      <c r="AI26" s="459"/>
      <c r="AJ26" s="459"/>
      <c r="AK26" s="459"/>
      <c r="AL26" s="501"/>
      <c r="AM26" s="458" t="s">
        <v>168</v>
      </c>
      <c r="AN26" s="459"/>
      <c r="AO26" s="459"/>
      <c r="AP26" s="459"/>
      <c r="AQ26" s="459"/>
      <c r="AR26" s="501"/>
      <c r="AS26" s="458" t="s">
        <v>168</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3800</v>
      </c>
      <c r="R27" s="459"/>
      <c r="S27" s="459"/>
      <c r="T27" s="459"/>
      <c r="U27" s="459"/>
      <c r="V27" s="501"/>
      <c r="W27" s="553"/>
      <c r="X27" s="554"/>
      <c r="Y27" s="555"/>
      <c r="Z27" s="457" t="s">
        <v>171</v>
      </c>
      <c r="AA27" s="437"/>
      <c r="AB27" s="437"/>
      <c r="AC27" s="437"/>
      <c r="AD27" s="437"/>
      <c r="AE27" s="437"/>
      <c r="AF27" s="437"/>
      <c r="AG27" s="438"/>
      <c r="AH27" s="458">
        <v>28</v>
      </c>
      <c r="AI27" s="459"/>
      <c r="AJ27" s="459"/>
      <c r="AK27" s="459"/>
      <c r="AL27" s="501"/>
      <c r="AM27" s="458">
        <v>90710</v>
      </c>
      <c r="AN27" s="459"/>
      <c r="AO27" s="459"/>
      <c r="AP27" s="459"/>
      <c r="AQ27" s="459"/>
      <c r="AR27" s="501"/>
      <c r="AS27" s="458">
        <v>3240</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3300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1843077</v>
      </c>
      <c r="BO28" s="371"/>
      <c r="BP28" s="371"/>
      <c r="BQ28" s="371"/>
      <c r="BR28" s="371"/>
      <c r="BS28" s="371"/>
      <c r="BT28" s="371"/>
      <c r="BU28" s="372"/>
      <c r="BV28" s="370">
        <v>1958046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14</v>
      </c>
      <c r="M29" s="459"/>
      <c r="N29" s="459"/>
      <c r="O29" s="459"/>
      <c r="P29" s="501"/>
      <c r="Q29" s="458">
        <v>3000</v>
      </c>
      <c r="R29" s="459"/>
      <c r="S29" s="459"/>
      <c r="T29" s="459"/>
      <c r="U29" s="459"/>
      <c r="V29" s="501"/>
      <c r="W29" s="556"/>
      <c r="X29" s="557"/>
      <c r="Y29" s="558"/>
      <c r="Z29" s="457" t="s">
        <v>177</v>
      </c>
      <c r="AA29" s="437"/>
      <c r="AB29" s="437"/>
      <c r="AC29" s="437"/>
      <c r="AD29" s="437"/>
      <c r="AE29" s="437"/>
      <c r="AF29" s="437"/>
      <c r="AG29" s="438"/>
      <c r="AH29" s="458">
        <v>365</v>
      </c>
      <c r="AI29" s="459"/>
      <c r="AJ29" s="459"/>
      <c r="AK29" s="459"/>
      <c r="AL29" s="501"/>
      <c r="AM29" s="458">
        <v>1099014</v>
      </c>
      <c r="AN29" s="459"/>
      <c r="AO29" s="459"/>
      <c r="AP29" s="459"/>
      <c r="AQ29" s="459"/>
      <c r="AR29" s="501"/>
      <c r="AS29" s="458">
        <v>3011</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1366735</v>
      </c>
      <c r="BO29" s="408"/>
      <c r="BP29" s="408"/>
      <c r="BQ29" s="408"/>
      <c r="BR29" s="408"/>
      <c r="BS29" s="408"/>
      <c r="BT29" s="408"/>
      <c r="BU29" s="409"/>
      <c r="BV29" s="407">
        <v>1515576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95.9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6721873</v>
      </c>
      <c r="BO30" s="527"/>
      <c r="BP30" s="527"/>
      <c r="BQ30" s="527"/>
      <c r="BR30" s="527"/>
      <c r="BS30" s="527"/>
      <c r="BT30" s="527"/>
      <c r="BU30" s="528"/>
      <c r="BV30" s="526">
        <v>6537935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壱岐市国民健康保険事業特別会計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壱岐市水道事業会計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IF('各会計、関係団体の財政状況及び健全化判断比率'!B32="","",'各会計、関係団体の財政状況及び健全化判断比率'!B32)</f>
        <v>壱岐市下水道事業特別会計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長崎県市町村総合事務組合（一般会計）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壱岐市開発公社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壱岐市農業機械銀行特別会計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壱岐市介護保険事業特別会計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8</v>
      </c>
      <c r="BF35" s="597"/>
      <c r="BG35" s="598" t="str">
        <f>IF('各会計、関係団体の財政状況及び健全化判断比率'!B33="","",'各会計、関係団体の財政状況及び健全化判断比率'!B33)</f>
        <v>壱岐市三島航路事業特別会計</v>
      </c>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長崎県市町村総合事務組合（市町村会館管理事業特別会計）</v>
      </c>
      <c r="BZ35" s="598"/>
      <c r="CA35" s="598"/>
      <c r="CB35" s="598"/>
      <c r="CC35" s="598"/>
      <c r="CD35" s="598"/>
      <c r="CE35" s="598"/>
      <c r="CF35" s="598"/>
      <c r="CG35" s="598"/>
      <c r="CH35" s="598"/>
      <c r="CI35" s="598"/>
      <c r="CJ35" s="598"/>
      <c r="CK35" s="598"/>
      <c r="CL35" s="598"/>
      <c r="CM35" s="598"/>
      <c r="CN35" s="181"/>
      <c r="CO35" s="597">
        <f t="shared" ref="CO35:CO43" si="3">IF(CQ35="","",CO34+1)</f>
        <v>19</v>
      </c>
      <c r="CP35" s="597"/>
      <c r="CQ35" s="598" t="str">
        <f>IF('各会計、関係団体の財政状況及び健全化判断比率'!BS8="","",'各会計、関係団体の財政状況及び健全化判断比率'!BS8)</f>
        <v>壱岐クリーンエネルギー</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壱岐市後期高齢者医療事業特別会計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長崎県市町村総合事務組合（市町村会館馬町別館管理事業特別会計）</v>
      </c>
      <c r="BZ36" s="598"/>
      <c r="CA36" s="598"/>
      <c r="CB36" s="598"/>
      <c r="CC36" s="598"/>
      <c r="CD36" s="598"/>
      <c r="CE36" s="598"/>
      <c r="CF36" s="598"/>
      <c r="CG36" s="598"/>
      <c r="CH36" s="598"/>
      <c r="CI36" s="598"/>
      <c r="CJ36" s="598"/>
      <c r="CK36" s="598"/>
      <c r="CL36" s="598"/>
      <c r="CM36" s="598"/>
      <c r="CN36" s="181"/>
      <c r="CO36" s="597">
        <f t="shared" si="3"/>
        <v>20</v>
      </c>
      <c r="CP36" s="597"/>
      <c r="CQ36" s="598" t="str">
        <f>IF('各会計、関係団体の財政状況及び健全化判断比率'!BS9="","",'各会計、関係団体の財政状況及び健全化判断比率'!BS9)</f>
        <v>壱岐カントリー倶楽部</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長崎県市町村総合事務組合（公平委員会事業特別会計）</v>
      </c>
      <c r="BZ37" s="598"/>
      <c r="CA37" s="598"/>
      <c r="CB37" s="598"/>
      <c r="CC37" s="598"/>
      <c r="CD37" s="598"/>
      <c r="CE37" s="598"/>
      <c r="CF37" s="598"/>
      <c r="CG37" s="598"/>
      <c r="CH37" s="598"/>
      <c r="CI37" s="598"/>
      <c r="CJ37" s="598"/>
      <c r="CK37" s="598"/>
      <c r="CL37" s="598"/>
      <c r="CM37" s="598"/>
      <c r="CN37" s="181"/>
      <c r="CO37" s="597">
        <f t="shared" si="3"/>
        <v>21</v>
      </c>
      <c r="CP37" s="597"/>
      <c r="CQ37" s="598" t="str">
        <f>IF('各会計、関係団体の財政状況及び健全化判断比率'!BS10="","",'各会計、関係団体の財政状況及び健全化判断比率'!BS10)</f>
        <v>壱岐空港ターミナルビル</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長崎県市町村総合事務組合（行政不服審査会事業特別会計）</v>
      </c>
      <c r="BZ38" s="598"/>
      <c r="CA38" s="598"/>
      <c r="CB38" s="598"/>
      <c r="CC38" s="598"/>
      <c r="CD38" s="598"/>
      <c r="CE38" s="598"/>
      <c r="CF38" s="598"/>
      <c r="CG38" s="598"/>
      <c r="CH38" s="598"/>
      <c r="CI38" s="598"/>
      <c r="CJ38" s="598"/>
      <c r="CK38" s="598"/>
      <c r="CL38" s="598"/>
      <c r="CM38" s="598"/>
      <c r="CN38" s="181"/>
      <c r="CO38" s="597">
        <f t="shared" si="3"/>
        <v>22</v>
      </c>
      <c r="CP38" s="597"/>
      <c r="CQ38" s="598" t="str">
        <f>IF('各会計、関係団体の財政状況及び健全化判断比率'!BS11="","",'各会計、関係団体の財政状況及び健全化判断比率'!BS11)</f>
        <v>マリンパル壱岐</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長崎県市町村総合事務組合（交通災害共済事業特別会計）</v>
      </c>
      <c r="BZ39" s="598"/>
      <c r="CA39" s="598"/>
      <c r="CB39" s="598"/>
      <c r="CC39" s="598"/>
      <c r="CD39" s="598"/>
      <c r="CE39" s="598"/>
      <c r="CF39" s="598"/>
      <c r="CG39" s="598"/>
      <c r="CH39" s="598"/>
      <c r="CI39" s="598"/>
      <c r="CJ39" s="598"/>
      <c r="CK39" s="598"/>
      <c r="CL39" s="598"/>
      <c r="CM39" s="598"/>
      <c r="CN39" s="181"/>
      <c r="CO39" s="597">
        <f t="shared" si="3"/>
        <v>23</v>
      </c>
      <c r="CP39" s="597"/>
      <c r="CQ39" s="598" t="str">
        <f>IF('各会計、関係団体の財政状況及び健全化判断比率'!BS12="","",'各会計、関係団体の財政状況及び健全化判断比率'!BS12)</f>
        <v>壱岐市ふるさと商社</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長崎県後期高齢者医療広域連合（普通会計）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長崎県後期高齢者医療広域連合（後期高齢者医療事業会計）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17</v>
      </c>
      <c r="BX42" s="597"/>
      <c r="BY42" s="598" t="str">
        <f>IF('各会計、関係団体の財政状況及び健全化判断比率'!B76="","",'各会計、関係団体の財政状況及び健全化判断比率'!B76)</f>
        <v>長崎県病院企業団</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afUOVynnTMpJnkYtsVjaIGwC99tnjCL45Dg8+FZwI+WmfS5Bx45YM0jjGKI1DYaIST4SP+vvzGliMqLjttMfLw==" saltValue="OzDupKOIIX3SgKdF1MCI/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2321072</v>
      </c>
      <c r="S5" s="613"/>
      <c r="T5" s="613"/>
      <c r="U5" s="613"/>
      <c r="V5" s="613"/>
      <c r="W5" s="613"/>
      <c r="X5" s="613"/>
      <c r="Y5" s="614"/>
      <c r="Z5" s="615">
        <v>9.4</v>
      </c>
      <c r="AA5" s="615"/>
      <c r="AB5" s="615"/>
      <c r="AC5" s="615"/>
      <c r="AD5" s="616">
        <v>2300044</v>
      </c>
      <c r="AE5" s="616"/>
      <c r="AF5" s="616"/>
      <c r="AG5" s="616"/>
      <c r="AH5" s="616"/>
      <c r="AI5" s="616"/>
      <c r="AJ5" s="616"/>
      <c r="AK5" s="616"/>
      <c r="AL5" s="617">
        <v>18.399999999999999</v>
      </c>
      <c r="AM5" s="618"/>
      <c r="AN5" s="618"/>
      <c r="AO5" s="619"/>
      <c r="AP5" s="609" t="s">
        <v>216</v>
      </c>
      <c r="AQ5" s="610"/>
      <c r="AR5" s="610"/>
      <c r="AS5" s="610"/>
      <c r="AT5" s="610"/>
      <c r="AU5" s="610"/>
      <c r="AV5" s="610"/>
      <c r="AW5" s="610"/>
      <c r="AX5" s="610"/>
      <c r="AY5" s="610"/>
      <c r="AZ5" s="610"/>
      <c r="BA5" s="610"/>
      <c r="BB5" s="610"/>
      <c r="BC5" s="610"/>
      <c r="BD5" s="610"/>
      <c r="BE5" s="610"/>
      <c r="BF5" s="611"/>
      <c r="BG5" s="623">
        <v>2317889</v>
      </c>
      <c r="BH5" s="624"/>
      <c r="BI5" s="624"/>
      <c r="BJ5" s="624"/>
      <c r="BK5" s="624"/>
      <c r="BL5" s="624"/>
      <c r="BM5" s="624"/>
      <c r="BN5" s="625"/>
      <c r="BO5" s="626">
        <v>99.9</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292502</v>
      </c>
      <c r="S6" s="624"/>
      <c r="T6" s="624"/>
      <c r="U6" s="624"/>
      <c r="V6" s="624"/>
      <c r="W6" s="624"/>
      <c r="X6" s="624"/>
      <c r="Y6" s="625"/>
      <c r="Z6" s="626">
        <v>1.2</v>
      </c>
      <c r="AA6" s="626"/>
      <c r="AB6" s="626"/>
      <c r="AC6" s="626"/>
      <c r="AD6" s="627">
        <v>292502</v>
      </c>
      <c r="AE6" s="627"/>
      <c r="AF6" s="627"/>
      <c r="AG6" s="627"/>
      <c r="AH6" s="627"/>
      <c r="AI6" s="627"/>
      <c r="AJ6" s="627"/>
      <c r="AK6" s="627"/>
      <c r="AL6" s="628">
        <v>2.2999999999999998</v>
      </c>
      <c r="AM6" s="629"/>
      <c r="AN6" s="629"/>
      <c r="AO6" s="630"/>
      <c r="AP6" s="620" t="s">
        <v>221</v>
      </c>
      <c r="AQ6" s="621"/>
      <c r="AR6" s="621"/>
      <c r="AS6" s="621"/>
      <c r="AT6" s="621"/>
      <c r="AU6" s="621"/>
      <c r="AV6" s="621"/>
      <c r="AW6" s="621"/>
      <c r="AX6" s="621"/>
      <c r="AY6" s="621"/>
      <c r="AZ6" s="621"/>
      <c r="BA6" s="621"/>
      <c r="BB6" s="621"/>
      <c r="BC6" s="621"/>
      <c r="BD6" s="621"/>
      <c r="BE6" s="621"/>
      <c r="BF6" s="622"/>
      <c r="BG6" s="623">
        <v>2317889</v>
      </c>
      <c r="BH6" s="624"/>
      <c r="BI6" s="624"/>
      <c r="BJ6" s="624"/>
      <c r="BK6" s="624"/>
      <c r="BL6" s="624"/>
      <c r="BM6" s="624"/>
      <c r="BN6" s="625"/>
      <c r="BO6" s="626">
        <v>99.9</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138661</v>
      </c>
      <c r="CS6" s="624"/>
      <c r="CT6" s="624"/>
      <c r="CU6" s="624"/>
      <c r="CV6" s="624"/>
      <c r="CW6" s="624"/>
      <c r="CX6" s="624"/>
      <c r="CY6" s="625"/>
      <c r="CZ6" s="617">
        <v>0.6</v>
      </c>
      <c r="DA6" s="618"/>
      <c r="DB6" s="618"/>
      <c r="DC6" s="634"/>
      <c r="DD6" s="632">
        <v>4020</v>
      </c>
      <c r="DE6" s="624"/>
      <c r="DF6" s="624"/>
      <c r="DG6" s="624"/>
      <c r="DH6" s="624"/>
      <c r="DI6" s="624"/>
      <c r="DJ6" s="624"/>
      <c r="DK6" s="624"/>
      <c r="DL6" s="624"/>
      <c r="DM6" s="624"/>
      <c r="DN6" s="624"/>
      <c r="DO6" s="624"/>
      <c r="DP6" s="625"/>
      <c r="DQ6" s="632">
        <v>138337</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631</v>
      </c>
      <c r="S7" s="624"/>
      <c r="T7" s="624"/>
      <c r="U7" s="624"/>
      <c r="V7" s="624"/>
      <c r="W7" s="624"/>
      <c r="X7" s="624"/>
      <c r="Y7" s="625"/>
      <c r="Z7" s="626">
        <v>0</v>
      </c>
      <c r="AA7" s="626"/>
      <c r="AB7" s="626"/>
      <c r="AC7" s="626"/>
      <c r="AD7" s="627">
        <v>631</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902894</v>
      </c>
      <c r="BH7" s="624"/>
      <c r="BI7" s="624"/>
      <c r="BJ7" s="624"/>
      <c r="BK7" s="624"/>
      <c r="BL7" s="624"/>
      <c r="BM7" s="624"/>
      <c r="BN7" s="625"/>
      <c r="BO7" s="626">
        <v>38.9</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3820037</v>
      </c>
      <c r="CS7" s="624"/>
      <c r="CT7" s="624"/>
      <c r="CU7" s="624"/>
      <c r="CV7" s="624"/>
      <c r="CW7" s="624"/>
      <c r="CX7" s="624"/>
      <c r="CY7" s="625"/>
      <c r="CZ7" s="626">
        <v>15.9</v>
      </c>
      <c r="DA7" s="626"/>
      <c r="DB7" s="626"/>
      <c r="DC7" s="626"/>
      <c r="DD7" s="632">
        <v>133612</v>
      </c>
      <c r="DE7" s="624"/>
      <c r="DF7" s="624"/>
      <c r="DG7" s="624"/>
      <c r="DH7" s="624"/>
      <c r="DI7" s="624"/>
      <c r="DJ7" s="624"/>
      <c r="DK7" s="624"/>
      <c r="DL7" s="624"/>
      <c r="DM7" s="624"/>
      <c r="DN7" s="624"/>
      <c r="DO7" s="624"/>
      <c r="DP7" s="625"/>
      <c r="DQ7" s="632">
        <v>1848402</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7926</v>
      </c>
      <c r="S8" s="624"/>
      <c r="T8" s="624"/>
      <c r="U8" s="624"/>
      <c r="V8" s="624"/>
      <c r="W8" s="624"/>
      <c r="X8" s="624"/>
      <c r="Y8" s="625"/>
      <c r="Z8" s="626">
        <v>0</v>
      </c>
      <c r="AA8" s="626"/>
      <c r="AB8" s="626"/>
      <c r="AC8" s="626"/>
      <c r="AD8" s="627">
        <v>7926</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38057</v>
      </c>
      <c r="BH8" s="624"/>
      <c r="BI8" s="624"/>
      <c r="BJ8" s="624"/>
      <c r="BK8" s="624"/>
      <c r="BL8" s="624"/>
      <c r="BM8" s="624"/>
      <c r="BN8" s="625"/>
      <c r="BO8" s="626">
        <v>1.6</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6447667</v>
      </c>
      <c r="CS8" s="624"/>
      <c r="CT8" s="624"/>
      <c r="CU8" s="624"/>
      <c r="CV8" s="624"/>
      <c r="CW8" s="624"/>
      <c r="CX8" s="624"/>
      <c r="CY8" s="625"/>
      <c r="CZ8" s="626">
        <v>26.9</v>
      </c>
      <c r="DA8" s="626"/>
      <c r="DB8" s="626"/>
      <c r="DC8" s="626"/>
      <c r="DD8" s="632">
        <v>43929</v>
      </c>
      <c r="DE8" s="624"/>
      <c r="DF8" s="624"/>
      <c r="DG8" s="624"/>
      <c r="DH8" s="624"/>
      <c r="DI8" s="624"/>
      <c r="DJ8" s="624"/>
      <c r="DK8" s="624"/>
      <c r="DL8" s="624"/>
      <c r="DM8" s="624"/>
      <c r="DN8" s="624"/>
      <c r="DO8" s="624"/>
      <c r="DP8" s="625"/>
      <c r="DQ8" s="632">
        <v>3877792</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9908</v>
      </c>
      <c r="S9" s="624"/>
      <c r="T9" s="624"/>
      <c r="U9" s="624"/>
      <c r="V9" s="624"/>
      <c r="W9" s="624"/>
      <c r="X9" s="624"/>
      <c r="Y9" s="625"/>
      <c r="Z9" s="626">
        <v>0</v>
      </c>
      <c r="AA9" s="626"/>
      <c r="AB9" s="626"/>
      <c r="AC9" s="626"/>
      <c r="AD9" s="627">
        <v>9908</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757402</v>
      </c>
      <c r="BH9" s="624"/>
      <c r="BI9" s="624"/>
      <c r="BJ9" s="624"/>
      <c r="BK9" s="624"/>
      <c r="BL9" s="624"/>
      <c r="BM9" s="624"/>
      <c r="BN9" s="625"/>
      <c r="BO9" s="626">
        <v>32.6</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2249261</v>
      </c>
      <c r="CS9" s="624"/>
      <c r="CT9" s="624"/>
      <c r="CU9" s="624"/>
      <c r="CV9" s="624"/>
      <c r="CW9" s="624"/>
      <c r="CX9" s="624"/>
      <c r="CY9" s="625"/>
      <c r="CZ9" s="626">
        <v>9.4</v>
      </c>
      <c r="DA9" s="626"/>
      <c r="DB9" s="626"/>
      <c r="DC9" s="626"/>
      <c r="DD9" s="632">
        <v>265245</v>
      </c>
      <c r="DE9" s="624"/>
      <c r="DF9" s="624"/>
      <c r="DG9" s="624"/>
      <c r="DH9" s="624"/>
      <c r="DI9" s="624"/>
      <c r="DJ9" s="624"/>
      <c r="DK9" s="624"/>
      <c r="DL9" s="624"/>
      <c r="DM9" s="624"/>
      <c r="DN9" s="624"/>
      <c r="DO9" s="624"/>
      <c r="DP9" s="625"/>
      <c r="DQ9" s="632">
        <v>1816464</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61185</v>
      </c>
      <c r="BH10" s="624"/>
      <c r="BI10" s="624"/>
      <c r="BJ10" s="624"/>
      <c r="BK10" s="624"/>
      <c r="BL10" s="624"/>
      <c r="BM10" s="624"/>
      <c r="BN10" s="625"/>
      <c r="BO10" s="626">
        <v>2.6</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625962</v>
      </c>
      <c r="S11" s="624"/>
      <c r="T11" s="624"/>
      <c r="U11" s="624"/>
      <c r="V11" s="624"/>
      <c r="W11" s="624"/>
      <c r="X11" s="624"/>
      <c r="Y11" s="625"/>
      <c r="Z11" s="628">
        <v>2.5</v>
      </c>
      <c r="AA11" s="629"/>
      <c r="AB11" s="629"/>
      <c r="AC11" s="635"/>
      <c r="AD11" s="632">
        <v>625962</v>
      </c>
      <c r="AE11" s="624"/>
      <c r="AF11" s="624"/>
      <c r="AG11" s="624"/>
      <c r="AH11" s="624"/>
      <c r="AI11" s="624"/>
      <c r="AJ11" s="624"/>
      <c r="AK11" s="625"/>
      <c r="AL11" s="628">
        <v>5</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46250</v>
      </c>
      <c r="BH11" s="624"/>
      <c r="BI11" s="624"/>
      <c r="BJ11" s="624"/>
      <c r="BK11" s="624"/>
      <c r="BL11" s="624"/>
      <c r="BM11" s="624"/>
      <c r="BN11" s="625"/>
      <c r="BO11" s="626">
        <v>2</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2483034</v>
      </c>
      <c r="CS11" s="624"/>
      <c r="CT11" s="624"/>
      <c r="CU11" s="624"/>
      <c r="CV11" s="624"/>
      <c r="CW11" s="624"/>
      <c r="CX11" s="624"/>
      <c r="CY11" s="625"/>
      <c r="CZ11" s="626">
        <v>10.3</v>
      </c>
      <c r="DA11" s="626"/>
      <c r="DB11" s="626"/>
      <c r="DC11" s="626"/>
      <c r="DD11" s="632">
        <v>556628</v>
      </c>
      <c r="DE11" s="624"/>
      <c r="DF11" s="624"/>
      <c r="DG11" s="624"/>
      <c r="DH11" s="624"/>
      <c r="DI11" s="624"/>
      <c r="DJ11" s="624"/>
      <c r="DK11" s="624"/>
      <c r="DL11" s="624"/>
      <c r="DM11" s="624"/>
      <c r="DN11" s="624"/>
      <c r="DO11" s="624"/>
      <c r="DP11" s="625"/>
      <c r="DQ11" s="632">
        <v>750188</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2134</v>
      </c>
      <c r="S12" s="624"/>
      <c r="T12" s="624"/>
      <c r="U12" s="624"/>
      <c r="V12" s="624"/>
      <c r="W12" s="624"/>
      <c r="X12" s="624"/>
      <c r="Y12" s="625"/>
      <c r="Z12" s="626">
        <v>0</v>
      </c>
      <c r="AA12" s="626"/>
      <c r="AB12" s="626"/>
      <c r="AC12" s="626"/>
      <c r="AD12" s="627">
        <v>2134</v>
      </c>
      <c r="AE12" s="627"/>
      <c r="AF12" s="627"/>
      <c r="AG12" s="627"/>
      <c r="AH12" s="627"/>
      <c r="AI12" s="627"/>
      <c r="AJ12" s="627"/>
      <c r="AK12" s="627"/>
      <c r="AL12" s="628">
        <v>0</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1040745</v>
      </c>
      <c r="BH12" s="624"/>
      <c r="BI12" s="624"/>
      <c r="BJ12" s="624"/>
      <c r="BK12" s="624"/>
      <c r="BL12" s="624"/>
      <c r="BM12" s="624"/>
      <c r="BN12" s="625"/>
      <c r="BO12" s="626">
        <v>44.8</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1026773</v>
      </c>
      <c r="CS12" s="624"/>
      <c r="CT12" s="624"/>
      <c r="CU12" s="624"/>
      <c r="CV12" s="624"/>
      <c r="CW12" s="624"/>
      <c r="CX12" s="624"/>
      <c r="CY12" s="625"/>
      <c r="CZ12" s="626">
        <v>4.3</v>
      </c>
      <c r="DA12" s="626"/>
      <c r="DB12" s="626"/>
      <c r="DC12" s="626"/>
      <c r="DD12" s="632">
        <v>25271</v>
      </c>
      <c r="DE12" s="624"/>
      <c r="DF12" s="624"/>
      <c r="DG12" s="624"/>
      <c r="DH12" s="624"/>
      <c r="DI12" s="624"/>
      <c r="DJ12" s="624"/>
      <c r="DK12" s="624"/>
      <c r="DL12" s="624"/>
      <c r="DM12" s="624"/>
      <c r="DN12" s="624"/>
      <c r="DO12" s="624"/>
      <c r="DP12" s="625"/>
      <c r="DQ12" s="632">
        <v>704871</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1027877</v>
      </c>
      <c r="BH13" s="624"/>
      <c r="BI13" s="624"/>
      <c r="BJ13" s="624"/>
      <c r="BK13" s="624"/>
      <c r="BL13" s="624"/>
      <c r="BM13" s="624"/>
      <c r="BN13" s="625"/>
      <c r="BO13" s="626">
        <v>44.3</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1678393</v>
      </c>
      <c r="CS13" s="624"/>
      <c r="CT13" s="624"/>
      <c r="CU13" s="624"/>
      <c r="CV13" s="624"/>
      <c r="CW13" s="624"/>
      <c r="CX13" s="624"/>
      <c r="CY13" s="625"/>
      <c r="CZ13" s="626">
        <v>7</v>
      </c>
      <c r="DA13" s="626"/>
      <c r="DB13" s="626"/>
      <c r="DC13" s="626"/>
      <c r="DD13" s="632">
        <v>993212</v>
      </c>
      <c r="DE13" s="624"/>
      <c r="DF13" s="624"/>
      <c r="DG13" s="624"/>
      <c r="DH13" s="624"/>
      <c r="DI13" s="624"/>
      <c r="DJ13" s="624"/>
      <c r="DK13" s="624"/>
      <c r="DL13" s="624"/>
      <c r="DM13" s="624"/>
      <c r="DN13" s="624"/>
      <c r="DO13" s="624"/>
      <c r="DP13" s="625"/>
      <c r="DQ13" s="632">
        <v>559334</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915</v>
      </c>
      <c r="S14" s="624"/>
      <c r="T14" s="624"/>
      <c r="U14" s="624"/>
      <c r="V14" s="624"/>
      <c r="W14" s="624"/>
      <c r="X14" s="624"/>
      <c r="Y14" s="625"/>
      <c r="Z14" s="626">
        <v>0</v>
      </c>
      <c r="AA14" s="626"/>
      <c r="AB14" s="626"/>
      <c r="AC14" s="626"/>
      <c r="AD14" s="627">
        <v>915</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148228</v>
      </c>
      <c r="BH14" s="624"/>
      <c r="BI14" s="624"/>
      <c r="BJ14" s="624"/>
      <c r="BK14" s="624"/>
      <c r="BL14" s="624"/>
      <c r="BM14" s="624"/>
      <c r="BN14" s="625"/>
      <c r="BO14" s="626">
        <v>6.4</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753590</v>
      </c>
      <c r="CS14" s="624"/>
      <c r="CT14" s="624"/>
      <c r="CU14" s="624"/>
      <c r="CV14" s="624"/>
      <c r="CW14" s="624"/>
      <c r="CX14" s="624"/>
      <c r="CY14" s="625"/>
      <c r="CZ14" s="626">
        <v>3.1</v>
      </c>
      <c r="DA14" s="626"/>
      <c r="DB14" s="626"/>
      <c r="DC14" s="626"/>
      <c r="DD14" s="632">
        <v>180572</v>
      </c>
      <c r="DE14" s="624"/>
      <c r="DF14" s="624"/>
      <c r="DG14" s="624"/>
      <c r="DH14" s="624"/>
      <c r="DI14" s="624"/>
      <c r="DJ14" s="624"/>
      <c r="DK14" s="624"/>
      <c r="DL14" s="624"/>
      <c r="DM14" s="624"/>
      <c r="DN14" s="624"/>
      <c r="DO14" s="624"/>
      <c r="DP14" s="625"/>
      <c r="DQ14" s="632">
        <v>600371</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226022</v>
      </c>
      <c r="BH15" s="624"/>
      <c r="BI15" s="624"/>
      <c r="BJ15" s="624"/>
      <c r="BK15" s="624"/>
      <c r="BL15" s="624"/>
      <c r="BM15" s="624"/>
      <c r="BN15" s="625"/>
      <c r="BO15" s="626">
        <v>9.6999999999999993</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1911122</v>
      </c>
      <c r="CS15" s="624"/>
      <c r="CT15" s="624"/>
      <c r="CU15" s="624"/>
      <c r="CV15" s="624"/>
      <c r="CW15" s="624"/>
      <c r="CX15" s="624"/>
      <c r="CY15" s="625"/>
      <c r="CZ15" s="626">
        <v>8</v>
      </c>
      <c r="DA15" s="626"/>
      <c r="DB15" s="626"/>
      <c r="DC15" s="626"/>
      <c r="DD15" s="632">
        <v>145320</v>
      </c>
      <c r="DE15" s="624"/>
      <c r="DF15" s="624"/>
      <c r="DG15" s="624"/>
      <c r="DH15" s="624"/>
      <c r="DI15" s="624"/>
      <c r="DJ15" s="624"/>
      <c r="DK15" s="624"/>
      <c r="DL15" s="624"/>
      <c r="DM15" s="624"/>
      <c r="DN15" s="624"/>
      <c r="DO15" s="624"/>
      <c r="DP15" s="625"/>
      <c r="DQ15" s="632">
        <v>1606483</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21889</v>
      </c>
      <c r="S16" s="624"/>
      <c r="T16" s="624"/>
      <c r="U16" s="624"/>
      <c r="V16" s="624"/>
      <c r="W16" s="624"/>
      <c r="X16" s="624"/>
      <c r="Y16" s="625"/>
      <c r="Z16" s="626">
        <v>0.1</v>
      </c>
      <c r="AA16" s="626"/>
      <c r="AB16" s="626"/>
      <c r="AC16" s="626"/>
      <c r="AD16" s="627">
        <v>21889</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265756</v>
      </c>
      <c r="CS16" s="624"/>
      <c r="CT16" s="624"/>
      <c r="CU16" s="624"/>
      <c r="CV16" s="624"/>
      <c r="CW16" s="624"/>
      <c r="CX16" s="624"/>
      <c r="CY16" s="625"/>
      <c r="CZ16" s="626">
        <v>1.1000000000000001</v>
      </c>
      <c r="DA16" s="626"/>
      <c r="DB16" s="626"/>
      <c r="DC16" s="626"/>
      <c r="DD16" s="632" t="s">
        <v>122</v>
      </c>
      <c r="DE16" s="624"/>
      <c r="DF16" s="624"/>
      <c r="DG16" s="624"/>
      <c r="DH16" s="624"/>
      <c r="DI16" s="624"/>
      <c r="DJ16" s="624"/>
      <c r="DK16" s="624"/>
      <c r="DL16" s="624"/>
      <c r="DM16" s="624"/>
      <c r="DN16" s="624"/>
      <c r="DO16" s="624"/>
      <c r="DP16" s="625"/>
      <c r="DQ16" s="632">
        <v>22522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40014</v>
      </c>
      <c r="S17" s="624"/>
      <c r="T17" s="624"/>
      <c r="U17" s="624"/>
      <c r="V17" s="624"/>
      <c r="W17" s="624"/>
      <c r="X17" s="624"/>
      <c r="Y17" s="625"/>
      <c r="Z17" s="626">
        <v>0.2</v>
      </c>
      <c r="AA17" s="626"/>
      <c r="AB17" s="626"/>
      <c r="AC17" s="626"/>
      <c r="AD17" s="627">
        <v>40014</v>
      </c>
      <c r="AE17" s="627"/>
      <c r="AF17" s="627"/>
      <c r="AG17" s="627"/>
      <c r="AH17" s="627"/>
      <c r="AI17" s="627"/>
      <c r="AJ17" s="627"/>
      <c r="AK17" s="627"/>
      <c r="AL17" s="628">
        <v>0.3</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3192074</v>
      </c>
      <c r="CS17" s="624"/>
      <c r="CT17" s="624"/>
      <c r="CU17" s="624"/>
      <c r="CV17" s="624"/>
      <c r="CW17" s="624"/>
      <c r="CX17" s="624"/>
      <c r="CY17" s="625"/>
      <c r="CZ17" s="626">
        <v>13.3</v>
      </c>
      <c r="DA17" s="626"/>
      <c r="DB17" s="626"/>
      <c r="DC17" s="626"/>
      <c r="DD17" s="632" t="s">
        <v>122</v>
      </c>
      <c r="DE17" s="624"/>
      <c r="DF17" s="624"/>
      <c r="DG17" s="624"/>
      <c r="DH17" s="624"/>
      <c r="DI17" s="624"/>
      <c r="DJ17" s="624"/>
      <c r="DK17" s="624"/>
      <c r="DL17" s="624"/>
      <c r="DM17" s="624"/>
      <c r="DN17" s="624"/>
      <c r="DO17" s="624"/>
      <c r="DP17" s="625"/>
      <c r="DQ17" s="632">
        <v>3119638</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7720</v>
      </c>
      <c r="S18" s="624"/>
      <c r="T18" s="624"/>
      <c r="U18" s="624"/>
      <c r="V18" s="624"/>
      <c r="W18" s="624"/>
      <c r="X18" s="624"/>
      <c r="Y18" s="625"/>
      <c r="Z18" s="626">
        <v>0</v>
      </c>
      <c r="AA18" s="626"/>
      <c r="AB18" s="626"/>
      <c r="AC18" s="626"/>
      <c r="AD18" s="627">
        <v>7720</v>
      </c>
      <c r="AE18" s="627"/>
      <c r="AF18" s="627"/>
      <c r="AG18" s="627"/>
      <c r="AH18" s="627"/>
      <c r="AI18" s="627"/>
      <c r="AJ18" s="627"/>
      <c r="AK18" s="627"/>
      <c r="AL18" s="628">
        <v>0.1</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v>39492</v>
      </c>
      <c r="CS18" s="624"/>
      <c r="CT18" s="624"/>
      <c r="CU18" s="624"/>
      <c r="CV18" s="624"/>
      <c r="CW18" s="624"/>
      <c r="CX18" s="624"/>
      <c r="CY18" s="625"/>
      <c r="CZ18" s="626">
        <v>0.2</v>
      </c>
      <c r="DA18" s="626"/>
      <c r="DB18" s="626"/>
      <c r="DC18" s="626"/>
      <c r="DD18" s="632" t="s">
        <v>122</v>
      </c>
      <c r="DE18" s="624"/>
      <c r="DF18" s="624"/>
      <c r="DG18" s="624"/>
      <c r="DH18" s="624"/>
      <c r="DI18" s="624"/>
      <c r="DJ18" s="624"/>
      <c r="DK18" s="624"/>
      <c r="DL18" s="624"/>
      <c r="DM18" s="624"/>
      <c r="DN18" s="624"/>
      <c r="DO18" s="624"/>
      <c r="DP18" s="625"/>
      <c r="DQ18" s="632">
        <v>39492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7687</v>
      </c>
      <c r="S19" s="624"/>
      <c r="T19" s="624"/>
      <c r="U19" s="624"/>
      <c r="V19" s="624"/>
      <c r="W19" s="624"/>
      <c r="X19" s="624"/>
      <c r="Y19" s="625"/>
      <c r="Z19" s="626">
        <v>0</v>
      </c>
      <c r="AA19" s="626"/>
      <c r="AB19" s="626"/>
      <c r="AC19" s="626"/>
      <c r="AD19" s="627">
        <v>7687</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3183</v>
      </c>
      <c r="BH19" s="624"/>
      <c r="BI19" s="624"/>
      <c r="BJ19" s="624"/>
      <c r="BK19" s="624"/>
      <c r="BL19" s="624"/>
      <c r="BM19" s="624"/>
      <c r="BN19" s="625"/>
      <c r="BO19" s="626">
        <v>0.1</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33</v>
      </c>
      <c r="S20" s="624"/>
      <c r="T20" s="624"/>
      <c r="U20" s="624"/>
      <c r="V20" s="624"/>
      <c r="W20" s="624"/>
      <c r="X20" s="624"/>
      <c r="Y20" s="625"/>
      <c r="Z20" s="626">
        <v>0</v>
      </c>
      <c r="AA20" s="626"/>
      <c r="AB20" s="626"/>
      <c r="AC20" s="626"/>
      <c r="AD20" s="627">
        <v>33</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3183</v>
      </c>
      <c r="BH20" s="624"/>
      <c r="BI20" s="624"/>
      <c r="BJ20" s="624"/>
      <c r="BK20" s="624"/>
      <c r="BL20" s="624"/>
      <c r="BM20" s="624"/>
      <c r="BN20" s="625"/>
      <c r="BO20" s="626">
        <v>0.1</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24005860</v>
      </c>
      <c r="CS20" s="624"/>
      <c r="CT20" s="624"/>
      <c r="CU20" s="624"/>
      <c r="CV20" s="624"/>
      <c r="CW20" s="624"/>
      <c r="CX20" s="624"/>
      <c r="CY20" s="625"/>
      <c r="CZ20" s="626">
        <v>100</v>
      </c>
      <c r="DA20" s="626"/>
      <c r="DB20" s="626"/>
      <c r="DC20" s="626"/>
      <c r="DD20" s="632">
        <v>2347809</v>
      </c>
      <c r="DE20" s="624"/>
      <c r="DF20" s="624"/>
      <c r="DG20" s="624"/>
      <c r="DH20" s="624"/>
      <c r="DI20" s="624"/>
      <c r="DJ20" s="624"/>
      <c r="DK20" s="624"/>
      <c r="DL20" s="624"/>
      <c r="DM20" s="624"/>
      <c r="DN20" s="624"/>
      <c r="DO20" s="624"/>
      <c r="DP20" s="625"/>
      <c r="DQ20" s="632">
        <v>15083894</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10183564</v>
      </c>
      <c r="S21" s="624"/>
      <c r="T21" s="624"/>
      <c r="U21" s="624"/>
      <c r="V21" s="624"/>
      <c r="W21" s="624"/>
      <c r="X21" s="624"/>
      <c r="Y21" s="625"/>
      <c r="Z21" s="626">
        <v>41.4</v>
      </c>
      <c r="AA21" s="626"/>
      <c r="AB21" s="626"/>
      <c r="AC21" s="626"/>
      <c r="AD21" s="627">
        <v>9205646</v>
      </c>
      <c r="AE21" s="627"/>
      <c r="AF21" s="627"/>
      <c r="AG21" s="627"/>
      <c r="AH21" s="627"/>
      <c r="AI21" s="627"/>
      <c r="AJ21" s="627"/>
      <c r="AK21" s="627"/>
      <c r="AL21" s="628">
        <v>73.5</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3183</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9205646</v>
      </c>
      <c r="S22" s="624"/>
      <c r="T22" s="624"/>
      <c r="U22" s="624"/>
      <c r="V22" s="624"/>
      <c r="W22" s="624"/>
      <c r="X22" s="624"/>
      <c r="Y22" s="625"/>
      <c r="Z22" s="626">
        <v>37.4</v>
      </c>
      <c r="AA22" s="626"/>
      <c r="AB22" s="626"/>
      <c r="AC22" s="626"/>
      <c r="AD22" s="627">
        <v>9205646</v>
      </c>
      <c r="AE22" s="627"/>
      <c r="AF22" s="627"/>
      <c r="AG22" s="627"/>
      <c r="AH22" s="627"/>
      <c r="AI22" s="627"/>
      <c r="AJ22" s="627"/>
      <c r="AK22" s="627"/>
      <c r="AL22" s="628">
        <v>73.5</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977918</v>
      </c>
      <c r="S23" s="624"/>
      <c r="T23" s="624"/>
      <c r="U23" s="624"/>
      <c r="V23" s="624"/>
      <c r="W23" s="624"/>
      <c r="X23" s="624"/>
      <c r="Y23" s="625"/>
      <c r="Z23" s="626">
        <v>4</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10339164</v>
      </c>
      <c r="CS24" s="613"/>
      <c r="CT24" s="613"/>
      <c r="CU24" s="613"/>
      <c r="CV24" s="613"/>
      <c r="CW24" s="613"/>
      <c r="CX24" s="613"/>
      <c r="CY24" s="614"/>
      <c r="CZ24" s="617">
        <v>43.1</v>
      </c>
      <c r="DA24" s="618"/>
      <c r="DB24" s="618"/>
      <c r="DC24" s="634"/>
      <c r="DD24" s="658">
        <v>8005851</v>
      </c>
      <c r="DE24" s="613"/>
      <c r="DF24" s="613"/>
      <c r="DG24" s="613"/>
      <c r="DH24" s="613"/>
      <c r="DI24" s="613"/>
      <c r="DJ24" s="613"/>
      <c r="DK24" s="614"/>
      <c r="DL24" s="658">
        <v>7382017</v>
      </c>
      <c r="DM24" s="613"/>
      <c r="DN24" s="613"/>
      <c r="DO24" s="613"/>
      <c r="DP24" s="613"/>
      <c r="DQ24" s="613"/>
      <c r="DR24" s="613"/>
      <c r="DS24" s="613"/>
      <c r="DT24" s="613"/>
      <c r="DU24" s="613"/>
      <c r="DV24" s="614"/>
      <c r="DW24" s="617">
        <v>58.7</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13514237</v>
      </c>
      <c r="S25" s="624"/>
      <c r="T25" s="624"/>
      <c r="U25" s="624"/>
      <c r="V25" s="624"/>
      <c r="W25" s="624"/>
      <c r="X25" s="624"/>
      <c r="Y25" s="625"/>
      <c r="Z25" s="626">
        <v>54.9</v>
      </c>
      <c r="AA25" s="626"/>
      <c r="AB25" s="626"/>
      <c r="AC25" s="626"/>
      <c r="AD25" s="627">
        <v>12515291</v>
      </c>
      <c r="AE25" s="627"/>
      <c r="AF25" s="627"/>
      <c r="AG25" s="627"/>
      <c r="AH25" s="627"/>
      <c r="AI25" s="627"/>
      <c r="AJ25" s="627"/>
      <c r="AK25" s="627"/>
      <c r="AL25" s="628">
        <v>100</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3909465</v>
      </c>
      <c r="CS25" s="655"/>
      <c r="CT25" s="655"/>
      <c r="CU25" s="655"/>
      <c r="CV25" s="655"/>
      <c r="CW25" s="655"/>
      <c r="CX25" s="655"/>
      <c r="CY25" s="656"/>
      <c r="CZ25" s="628">
        <v>16.3</v>
      </c>
      <c r="DA25" s="653"/>
      <c r="DB25" s="653"/>
      <c r="DC25" s="657"/>
      <c r="DD25" s="632">
        <v>3495570</v>
      </c>
      <c r="DE25" s="655"/>
      <c r="DF25" s="655"/>
      <c r="DG25" s="655"/>
      <c r="DH25" s="655"/>
      <c r="DI25" s="655"/>
      <c r="DJ25" s="655"/>
      <c r="DK25" s="656"/>
      <c r="DL25" s="632">
        <v>3389563</v>
      </c>
      <c r="DM25" s="655"/>
      <c r="DN25" s="655"/>
      <c r="DO25" s="655"/>
      <c r="DP25" s="655"/>
      <c r="DQ25" s="655"/>
      <c r="DR25" s="655"/>
      <c r="DS25" s="655"/>
      <c r="DT25" s="655"/>
      <c r="DU25" s="655"/>
      <c r="DV25" s="656"/>
      <c r="DW25" s="628">
        <v>27</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3321</v>
      </c>
      <c r="S26" s="624"/>
      <c r="T26" s="624"/>
      <c r="U26" s="624"/>
      <c r="V26" s="624"/>
      <c r="W26" s="624"/>
      <c r="X26" s="624"/>
      <c r="Y26" s="625"/>
      <c r="Z26" s="626">
        <v>0</v>
      </c>
      <c r="AA26" s="626"/>
      <c r="AB26" s="626"/>
      <c r="AC26" s="626"/>
      <c r="AD26" s="627">
        <v>3321</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2556218</v>
      </c>
      <c r="CS26" s="624"/>
      <c r="CT26" s="624"/>
      <c r="CU26" s="624"/>
      <c r="CV26" s="624"/>
      <c r="CW26" s="624"/>
      <c r="CX26" s="624"/>
      <c r="CY26" s="625"/>
      <c r="CZ26" s="628">
        <v>10.6</v>
      </c>
      <c r="DA26" s="653"/>
      <c r="DB26" s="653"/>
      <c r="DC26" s="657"/>
      <c r="DD26" s="632">
        <v>2244831</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178304</v>
      </c>
      <c r="S27" s="624"/>
      <c r="T27" s="624"/>
      <c r="U27" s="624"/>
      <c r="V27" s="624"/>
      <c r="W27" s="624"/>
      <c r="X27" s="624"/>
      <c r="Y27" s="625"/>
      <c r="Z27" s="626">
        <v>0.7</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2321072</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3237625</v>
      </c>
      <c r="CS27" s="655"/>
      <c r="CT27" s="655"/>
      <c r="CU27" s="655"/>
      <c r="CV27" s="655"/>
      <c r="CW27" s="655"/>
      <c r="CX27" s="655"/>
      <c r="CY27" s="656"/>
      <c r="CZ27" s="628">
        <v>13.5</v>
      </c>
      <c r="DA27" s="653"/>
      <c r="DB27" s="653"/>
      <c r="DC27" s="657"/>
      <c r="DD27" s="632">
        <v>1390643</v>
      </c>
      <c r="DE27" s="655"/>
      <c r="DF27" s="655"/>
      <c r="DG27" s="655"/>
      <c r="DH27" s="655"/>
      <c r="DI27" s="655"/>
      <c r="DJ27" s="655"/>
      <c r="DK27" s="656"/>
      <c r="DL27" s="632">
        <v>881441</v>
      </c>
      <c r="DM27" s="655"/>
      <c r="DN27" s="655"/>
      <c r="DO27" s="655"/>
      <c r="DP27" s="655"/>
      <c r="DQ27" s="655"/>
      <c r="DR27" s="655"/>
      <c r="DS27" s="655"/>
      <c r="DT27" s="655"/>
      <c r="DU27" s="655"/>
      <c r="DV27" s="656"/>
      <c r="DW27" s="628">
        <v>7</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291880</v>
      </c>
      <c r="S28" s="624"/>
      <c r="T28" s="624"/>
      <c r="U28" s="624"/>
      <c r="V28" s="624"/>
      <c r="W28" s="624"/>
      <c r="X28" s="624"/>
      <c r="Y28" s="625"/>
      <c r="Z28" s="626">
        <v>1.2</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3192074</v>
      </c>
      <c r="CS28" s="624"/>
      <c r="CT28" s="624"/>
      <c r="CU28" s="624"/>
      <c r="CV28" s="624"/>
      <c r="CW28" s="624"/>
      <c r="CX28" s="624"/>
      <c r="CY28" s="625"/>
      <c r="CZ28" s="628">
        <v>13.3</v>
      </c>
      <c r="DA28" s="653"/>
      <c r="DB28" s="653"/>
      <c r="DC28" s="657"/>
      <c r="DD28" s="632">
        <v>3119638</v>
      </c>
      <c r="DE28" s="624"/>
      <c r="DF28" s="624"/>
      <c r="DG28" s="624"/>
      <c r="DH28" s="624"/>
      <c r="DI28" s="624"/>
      <c r="DJ28" s="624"/>
      <c r="DK28" s="625"/>
      <c r="DL28" s="632">
        <v>3111013</v>
      </c>
      <c r="DM28" s="624"/>
      <c r="DN28" s="624"/>
      <c r="DO28" s="624"/>
      <c r="DP28" s="624"/>
      <c r="DQ28" s="624"/>
      <c r="DR28" s="624"/>
      <c r="DS28" s="624"/>
      <c r="DT28" s="624"/>
      <c r="DU28" s="624"/>
      <c r="DV28" s="625"/>
      <c r="DW28" s="628">
        <v>24.8</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231884</v>
      </c>
      <c r="S29" s="624"/>
      <c r="T29" s="624"/>
      <c r="U29" s="624"/>
      <c r="V29" s="624"/>
      <c r="W29" s="624"/>
      <c r="X29" s="624"/>
      <c r="Y29" s="625"/>
      <c r="Z29" s="626">
        <v>0.9</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3191978</v>
      </c>
      <c r="CS29" s="655"/>
      <c r="CT29" s="655"/>
      <c r="CU29" s="655"/>
      <c r="CV29" s="655"/>
      <c r="CW29" s="655"/>
      <c r="CX29" s="655"/>
      <c r="CY29" s="656"/>
      <c r="CZ29" s="628">
        <v>13.3</v>
      </c>
      <c r="DA29" s="653"/>
      <c r="DB29" s="653"/>
      <c r="DC29" s="657"/>
      <c r="DD29" s="632">
        <v>3119542</v>
      </c>
      <c r="DE29" s="655"/>
      <c r="DF29" s="655"/>
      <c r="DG29" s="655"/>
      <c r="DH29" s="655"/>
      <c r="DI29" s="655"/>
      <c r="DJ29" s="655"/>
      <c r="DK29" s="656"/>
      <c r="DL29" s="632">
        <v>3110917</v>
      </c>
      <c r="DM29" s="655"/>
      <c r="DN29" s="655"/>
      <c r="DO29" s="655"/>
      <c r="DP29" s="655"/>
      <c r="DQ29" s="655"/>
      <c r="DR29" s="655"/>
      <c r="DS29" s="655"/>
      <c r="DT29" s="655"/>
      <c r="DU29" s="655"/>
      <c r="DV29" s="656"/>
      <c r="DW29" s="628">
        <v>24.8</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3231787</v>
      </c>
      <c r="S30" s="624"/>
      <c r="T30" s="624"/>
      <c r="U30" s="624"/>
      <c r="V30" s="624"/>
      <c r="W30" s="624"/>
      <c r="X30" s="624"/>
      <c r="Y30" s="625"/>
      <c r="Z30" s="626">
        <v>13.1</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3118435</v>
      </c>
      <c r="CS30" s="624"/>
      <c r="CT30" s="624"/>
      <c r="CU30" s="624"/>
      <c r="CV30" s="624"/>
      <c r="CW30" s="624"/>
      <c r="CX30" s="624"/>
      <c r="CY30" s="625"/>
      <c r="CZ30" s="628">
        <v>13</v>
      </c>
      <c r="DA30" s="653"/>
      <c r="DB30" s="653"/>
      <c r="DC30" s="657"/>
      <c r="DD30" s="632">
        <v>3049174</v>
      </c>
      <c r="DE30" s="624"/>
      <c r="DF30" s="624"/>
      <c r="DG30" s="624"/>
      <c r="DH30" s="624"/>
      <c r="DI30" s="624"/>
      <c r="DJ30" s="624"/>
      <c r="DK30" s="625"/>
      <c r="DL30" s="632">
        <v>3040623</v>
      </c>
      <c r="DM30" s="624"/>
      <c r="DN30" s="624"/>
      <c r="DO30" s="624"/>
      <c r="DP30" s="624"/>
      <c r="DQ30" s="624"/>
      <c r="DR30" s="624"/>
      <c r="DS30" s="624"/>
      <c r="DT30" s="624"/>
      <c r="DU30" s="624"/>
      <c r="DV30" s="625"/>
      <c r="DW30" s="628">
        <v>24.2</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99.1</v>
      </c>
      <c r="BH31" s="667"/>
      <c r="BI31" s="667"/>
      <c r="BJ31" s="667"/>
      <c r="BK31" s="667"/>
      <c r="BL31" s="667"/>
      <c r="BM31" s="618">
        <v>94.7</v>
      </c>
      <c r="BN31" s="667"/>
      <c r="BO31" s="667"/>
      <c r="BP31" s="667"/>
      <c r="BQ31" s="668"/>
      <c r="BR31" s="679">
        <v>99</v>
      </c>
      <c r="BS31" s="667"/>
      <c r="BT31" s="667"/>
      <c r="BU31" s="667"/>
      <c r="BV31" s="667"/>
      <c r="BW31" s="667"/>
      <c r="BX31" s="618">
        <v>94</v>
      </c>
      <c r="BY31" s="667"/>
      <c r="BZ31" s="667"/>
      <c r="CA31" s="667"/>
      <c r="CB31" s="668"/>
      <c r="CD31" s="661"/>
      <c r="CE31" s="662"/>
      <c r="CF31" s="620" t="s">
        <v>300</v>
      </c>
      <c r="CG31" s="621"/>
      <c r="CH31" s="621"/>
      <c r="CI31" s="621"/>
      <c r="CJ31" s="621"/>
      <c r="CK31" s="621"/>
      <c r="CL31" s="621"/>
      <c r="CM31" s="621"/>
      <c r="CN31" s="621"/>
      <c r="CO31" s="621"/>
      <c r="CP31" s="621"/>
      <c r="CQ31" s="622"/>
      <c r="CR31" s="623">
        <v>73543</v>
      </c>
      <c r="CS31" s="655"/>
      <c r="CT31" s="655"/>
      <c r="CU31" s="655"/>
      <c r="CV31" s="655"/>
      <c r="CW31" s="655"/>
      <c r="CX31" s="655"/>
      <c r="CY31" s="656"/>
      <c r="CZ31" s="628">
        <v>0.3</v>
      </c>
      <c r="DA31" s="653"/>
      <c r="DB31" s="653"/>
      <c r="DC31" s="657"/>
      <c r="DD31" s="632">
        <v>70368</v>
      </c>
      <c r="DE31" s="655"/>
      <c r="DF31" s="655"/>
      <c r="DG31" s="655"/>
      <c r="DH31" s="655"/>
      <c r="DI31" s="655"/>
      <c r="DJ31" s="655"/>
      <c r="DK31" s="656"/>
      <c r="DL31" s="632">
        <v>70294</v>
      </c>
      <c r="DM31" s="655"/>
      <c r="DN31" s="655"/>
      <c r="DO31" s="655"/>
      <c r="DP31" s="655"/>
      <c r="DQ31" s="655"/>
      <c r="DR31" s="655"/>
      <c r="DS31" s="655"/>
      <c r="DT31" s="655"/>
      <c r="DU31" s="655"/>
      <c r="DV31" s="656"/>
      <c r="DW31" s="628">
        <v>0.6</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2024440</v>
      </c>
      <c r="S32" s="624"/>
      <c r="T32" s="624"/>
      <c r="U32" s="624"/>
      <c r="V32" s="624"/>
      <c r="W32" s="624"/>
      <c r="X32" s="624"/>
      <c r="Y32" s="625"/>
      <c r="Z32" s="626">
        <v>8.1999999999999993</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99.3</v>
      </c>
      <c r="BH32" s="655"/>
      <c r="BI32" s="655"/>
      <c r="BJ32" s="655"/>
      <c r="BK32" s="655"/>
      <c r="BL32" s="655"/>
      <c r="BM32" s="629">
        <v>96.5</v>
      </c>
      <c r="BN32" s="655"/>
      <c r="BO32" s="655"/>
      <c r="BP32" s="655"/>
      <c r="BQ32" s="678"/>
      <c r="BR32" s="680">
        <v>99.4</v>
      </c>
      <c r="BS32" s="655"/>
      <c r="BT32" s="655"/>
      <c r="BU32" s="655"/>
      <c r="BV32" s="655"/>
      <c r="BW32" s="655"/>
      <c r="BX32" s="629">
        <v>96.1</v>
      </c>
      <c r="BY32" s="655"/>
      <c r="BZ32" s="655"/>
      <c r="CA32" s="655"/>
      <c r="CB32" s="678"/>
      <c r="CD32" s="663"/>
      <c r="CE32" s="664"/>
      <c r="CF32" s="620" t="s">
        <v>304</v>
      </c>
      <c r="CG32" s="621"/>
      <c r="CH32" s="621"/>
      <c r="CI32" s="621"/>
      <c r="CJ32" s="621"/>
      <c r="CK32" s="621"/>
      <c r="CL32" s="621"/>
      <c r="CM32" s="621"/>
      <c r="CN32" s="621"/>
      <c r="CO32" s="621"/>
      <c r="CP32" s="621"/>
      <c r="CQ32" s="622"/>
      <c r="CR32" s="623">
        <v>96</v>
      </c>
      <c r="CS32" s="624"/>
      <c r="CT32" s="624"/>
      <c r="CU32" s="624"/>
      <c r="CV32" s="624"/>
      <c r="CW32" s="624"/>
      <c r="CX32" s="624"/>
      <c r="CY32" s="625"/>
      <c r="CZ32" s="628">
        <v>0</v>
      </c>
      <c r="DA32" s="653"/>
      <c r="DB32" s="653"/>
      <c r="DC32" s="657"/>
      <c r="DD32" s="632">
        <v>96</v>
      </c>
      <c r="DE32" s="624"/>
      <c r="DF32" s="624"/>
      <c r="DG32" s="624"/>
      <c r="DH32" s="624"/>
      <c r="DI32" s="624"/>
      <c r="DJ32" s="624"/>
      <c r="DK32" s="625"/>
      <c r="DL32" s="632">
        <v>96</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65316</v>
      </c>
      <c r="S33" s="624"/>
      <c r="T33" s="624"/>
      <c r="U33" s="624"/>
      <c r="V33" s="624"/>
      <c r="W33" s="624"/>
      <c r="X33" s="624"/>
      <c r="Y33" s="625"/>
      <c r="Z33" s="626">
        <v>0.3</v>
      </c>
      <c r="AA33" s="626"/>
      <c r="AB33" s="626"/>
      <c r="AC33" s="626"/>
      <c r="AD33" s="627" t="s">
        <v>122</v>
      </c>
      <c r="AE33" s="627"/>
      <c r="AF33" s="627"/>
      <c r="AG33" s="627"/>
      <c r="AH33" s="627"/>
      <c r="AI33" s="627"/>
      <c r="AJ33" s="627"/>
      <c r="AK33" s="627"/>
      <c r="AL33" s="628" t="s">
        <v>122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98.7</v>
      </c>
      <c r="BH33" s="682"/>
      <c r="BI33" s="682"/>
      <c r="BJ33" s="682"/>
      <c r="BK33" s="682"/>
      <c r="BL33" s="682"/>
      <c r="BM33" s="683">
        <v>92</v>
      </c>
      <c r="BN33" s="682"/>
      <c r="BO33" s="682"/>
      <c r="BP33" s="682"/>
      <c r="BQ33" s="684"/>
      <c r="BR33" s="681">
        <v>98.4</v>
      </c>
      <c r="BS33" s="682"/>
      <c r="BT33" s="682"/>
      <c r="BU33" s="682"/>
      <c r="BV33" s="682"/>
      <c r="BW33" s="682"/>
      <c r="BX33" s="683">
        <v>90.9</v>
      </c>
      <c r="BY33" s="682"/>
      <c r="BZ33" s="682"/>
      <c r="CA33" s="682"/>
      <c r="CB33" s="684"/>
      <c r="CD33" s="620" t="s">
        <v>307</v>
      </c>
      <c r="CE33" s="621"/>
      <c r="CF33" s="621"/>
      <c r="CG33" s="621"/>
      <c r="CH33" s="621"/>
      <c r="CI33" s="621"/>
      <c r="CJ33" s="621"/>
      <c r="CK33" s="621"/>
      <c r="CL33" s="621"/>
      <c r="CM33" s="621"/>
      <c r="CN33" s="621"/>
      <c r="CO33" s="621"/>
      <c r="CP33" s="621"/>
      <c r="CQ33" s="622"/>
      <c r="CR33" s="623">
        <v>11053131</v>
      </c>
      <c r="CS33" s="655"/>
      <c r="CT33" s="655"/>
      <c r="CU33" s="655"/>
      <c r="CV33" s="655"/>
      <c r="CW33" s="655"/>
      <c r="CX33" s="655"/>
      <c r="CY33" s="656"/>
      <c r="CZ33" s="628">
        <v>46</v>
      </c>
      <c r="DA33" s="653"/>
      <c r="DB33" s="653"/>
      <c r="DC33" s="657"/>
      <c r="DD33" s="632">
        <v>6716228</v>
      </c>
      <c r="DE33" s="655"/>
      <c r="DF33" s="655"/>
      <c r="DG33" s="655"/>
      <c r="DH33" s="655"/>
      <c r="DI33" s="655"/>
      <c r="DJ33" s="655"/>
      <c r="DK33" s="656"/>
      <c r="DL33" s="632">
        <v>4569730</v>
      </c>
      <c r="DM33" s="655"/>
      <c r="DN33" s="655"/>
      <c r="DO33" s="655"/>
      <c r="DP33" s="655"/>
      <c r="DQ33" s="655"/>
      <c r="DR33" s="655"/>
      <c r="DS33" s="655"/>
      <c r="DT33" s="655"/>
      <c r="DU33" s="655"/>
      <c r="DV33" s="656"/>
      <c r="DW33" s="628">
        <v>36.4</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916885</v>
      </c>
      <c r="S34" s="624"/>
      <c r="T34" s="624"/>
      <c r="U34" s="624"/>
      <c r="V34" s="624"/>
      <c r="W34" s="624"/>
      <c r="X34" s="624"/>
      <c r="Y34" s="625"/>
      <c r="Z34" s="626">
        <v>3.7</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3378821</v>
      </c>
      <c r="CS34" s="624"/>
      <c r="CT34" s="624"/>
      <c r="CU34" s="624"/>
      <c r="CV34" s="624"/>
      <c r="CW34" s="624"/>
      <c r="CX34" s="624"/>
      <c r="CY34" s="625"/>
      <c r="CZ34" s="628">
        <v>14.1</v>
      </c>
      <c r="DA34" s="653"/>
      <c r="DB34" s="653"/>
      <c r="DC34" s="657"/>
      <c r="DD34" s="632">
        <v>2361672</v>
      </c>
      <c r="DE34" s="624"/>
      <c r="DF34" s="624"/>
      <c r="DG34" s="624"/>
      <c r="DH34" s="624"/>
      <c r="DI34" s="624"/>
      <c r="DJ34" s="624"/>
      <c r="DK34" s="625"/>
      <c r="DL34" s="632">
        <v>2040013</v>
      </c>
      <c r="DM34" s="624"/>
      <c r="DN34" s="624"/>
      <c r="DO34" s="624"/>
      <c r="DP34" s="624"/>
      <c r="DQ34" s="624"/>
      <c r="DR34" s="624"/>
      <c r="DS34" s="624"/>
      <c r="DT34" s="624"/>
      <c r="DU34" s="624"/>
      <c r="DV34" s="625"/>
      <c r="DW34" s="628">
        <v>16.2</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1485586</v>
      </c>
      <c r="S35" s="624"/>
      <c r="T35" s="624"/>
      <c r="U35" s="624"/>
      <c r="V35" s="624"/>
      <c r="W35" s="624"/>
      <c r="X35" s="624"/>
      <c r="Y35" s="625"/>
      <c r="Z35" s="626">
        <v>6</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356763</v>
      </c>
      <c r="CS35" s="655"/>
      <c r="CT35" s="655"/>
      <c r="CU35" s="655"/>
      <c r="CV35" s="655"/>
      <c r="CW35" s="655"/>
      <c r="CX35" s="655"/>
      <c r="CY35" s="656"/>
      <c r="CZ35" s="628">
        <v>1.5</v>
      </c>
      <c r="DA35" s="653"/>
      <c r="DB35" s="653"/>
      <c r="DC35" s="657"/>
      <c r="DD35" s="632">
        <v>227608</v>
      </c>
      <c r="DE35" s="655"/>
      <c r="DF35" s="655"/>
      <c r="DG35" s="655"/>
      <c r="DH35" s="655"/>
      <c r="DI35" s="655"/>
      <c r="DJ35" s="655"/>
      <c r="DK35" s="656"/>
      <c r="DL35" s="632">
        <v>2824</v>
      </c>
      <c r="DM35" s="655"/>
      <c r="DN35" s="655"/>
      <c r="DO35" s="655"/>
      <c r="DP35" s="655"/>
      <c r="DQ35" s="655"/>
      <c r="DR35" s="655"/>
      <c r="DS35" s="655"/>
      <c r="DT35" s="655"/>
      <c r="DU35" s="655"/>
      <c r="DV35" s="656"/>
      <c r="DW35" s="628">
        <v>0</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694662</v>
      </c>
      <c r="S36" s="624"/>
      <c r="T36" s="624"/>
      <c r="U36" s="624"/>
      <c r="V36" s="624"/>
      <c r="W36" s="624"/>
      <c r="X36" s="624"/>
      <c r="Y36" s="625"/>
      <c r="Z36" s="626">
        <v>2.8</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2065934</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12568</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4044120</v>
      </c>
      <c r="CS36" s="624"/>
      <c r="CT36" s="624"/>
      <c r="CU36" s="624"/>
      <c r="CV36" s="624"/>
      <c r="CW36" s="624"/>
      <c r="CX36" s="624"/>
      <c r="CY36" s="625"/>
      <c r="CZ36" s="628">
        <v>16.8</v>
      </c>
      <c r="DA36" s="653"/>
      <c r="DB36" s="653"/>
      <c r="DC36" s="657"/>
      <c r="DD36" s="632">
        <v>2244141</v>
      </c>
      <c r="DE36" s="624"/>
      <c r="DF36" s="624"/>
      <c r="DG36" s="624"/>
      <c r="DH36" s="624"/>
      <c r="DI36" s="624"/>
      <c r="DJ36" s="624"/>
      <c r="DK36" s="625"/>
      <c r="DL36" s="632">
        <v>1246325</v>
      </c>
      <c r="DM36" s="624"/>
      <c r="DN36" s="624"/>
      <c r="DO36" s="624"/>
      <c r="DP36" s="624"/>
      <c r="DQ36" s="624"/>
      <c r="DR36" s="624"/>
      <c r="DS36" s="624"/>
      <c r="DT36" s="624"/>
      <c r="DU36" s="624"/>
      <c r="DV36" s="625"/>
      <c r="DW36" s="628">
        <v>9.9</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218800</v>
      </c>
      <c r="S37" s="624"/>
      <c r="T37" s="624"/>
      <c r="U37" s="624"/>
      <c r="V37" s="624"/>
      <c r="W37" s="624"/>
      <c r="X37" s="624"/>
      <c r="Y37" s="625"/>
      <c r="Z37" s="626">
        <v>0.9</v>
      </c>
      <c r="AA37" s="626"/>
      <c r="AB37" s="626"/>
      <c r="AC37" s="626"/>
      <c r="AD37" s="627">
        <v>86</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313383</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-39947</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31102</v>
      </c>
      <c r="CS37" s="655"/>
      <c r="CT37" s="655"/>
      <c r="CU37" s="655"/>
      <c r="CV37" s="655"/>
      <c r="CW37" s="655"/>
      <c r="CX37" s="655"/>
      <c r="CY37" s="656"/>
      <c r="CZ37" s="628">
        <v>0.1</v>
      </c>
      <c r="DA37" s="653"/>
      <c r="DB37" s="653"/>
      <c r="DC37" s="657"/>
      <c r="DD37" s="632">
        <v>31102</v>
      </c>
      <c r="DE37" s="655"/>
      <c r="DF37" s="655"/>
      <c r="DG37" s="655"/>
      <c r="DH37" s="655"/>
      <c r="DI37" s="655"/>
      <c r="DJ37" s="655"/>
      <c r="DK37" s="656"/>
      <c r="DL37" s="632">
        <v>24641</v>
      </c>
      <c r="DM37" s="655"/>
      <c r="DN37" s="655"/>
      <c r="DO37" s="655"/>
      <c r="DP37" s="655"/>
      <c r="DQ37" s="655"/>
      <c r="DR37" s="655"/>
      <c r="DS37" s="655"/>
      <c r="DT37" s="655"/>
      <c r="DU37" s="655"/>
      <c r="DV37" s="656"/>
      <c r="DW37" s="628">
        <v>0.2</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1769342</v>
      </c>
      <c r="S38" s="624"/>
      <c r="T38" s="624"/>
      <c r="U38" s="624"/>
      <c r="V38" s="624"/>
      <c r="W38" s="624"/>
      <c r="X38" s="624"/>
      <c r="Y38" s="625"/>
      <c r="Z38" s="626">
        <v>7.2</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228757</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3840</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1837177</v>
      </c>
      <c r="CS38" s="624"/>
      <c r="CT38" s="624"/>
      <c r="CU38" s="624"/>
      <c r="CV38" s="624"/>
      <c r="CW38" s="624"/>
      <c r="CX38" s="624"/>
      <c r="CY38" s="625"/>
      <c r="CZ38" s="628">
        <v>7.7</v>
      </c>
      <c r="DA38" s="653"/>
      <c r="DB38" s="653"/>
      <c r="DC38" s="657"/>
      <c r="DD38" s="632">
        <v>1514733</v>
      </c>
      <c r="DE38" s="624"/>
      <c r="DF38" s="624"/>
      <c r="DG38" s="624"/>
      <c r="DH38" s="624"/>
      <c r="DI38" s="624"/>
      <c r="DJ38" s="624"/>
      <c r="DK38" s="625"/>
      <c r="DL38" s="632">
        <v>1280568</v>
      </c>
      <c r="DM38" s="624"/>
      <c r="DN38" s="624"/>
      <c r="DO38" s="624"/>
      <c r="DP38" s="624"/>
      <c r="DQ38" s="624"/>
      <c r="DR38" s="624"/>
      <c r="DS38" s="624"/>
      <c r="DT38" s="624"/>
      <c r="DU38" s="624"/>
      <c r="DV38" s="625"/>
      <c r="DW38" s="628">
        <v>10.199999999999999</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39492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6012</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1405714</v>
      </c>
      <c r="CS39" s="655"/>
      <c r="CT39" s="655"/>
      <c r="CU39" s="655"/>
      <c r="CV39" s="655"/>
      <c r="CW39" s="655"/>
      <c r="CX39" s="655"/>
      <c r="CY39" s="656"/>
      <c r="CZ39" s="628">
        <v>5.9</v>
      </c>
      <c r="DA39" s="653"/>
      <c r="DB39" s="653"/>
      <c r="DC39" s="657"/>
      <c r="DD39" s="632">
        <v>337538</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50242</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89</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30536</v>
      </c>
      <c r="CS40" s="624"/>
      <c r="CT40" s="624"/>
      <c r="CU40" s="624"/>
      <c r="CV40" s="624"/>
      <c r="CW40" s="624"/>
      <c r="CX40" s="624"/>
      <c r="CY40" s="625"/>
      <c r="CZ40" s="628">
        <v>0.1</v>
      </c>
      <c r="DA40" s="653"/>
      <c r="DB40" s="653"/>
      <c r="DC40" s="657"/>
      <c r="DD40" s="632">
        <v>30536</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24626444</v>
      </c>
      <c r="S41" s="696"/>
      <c r="T41" s="696"/>
      <c r="U41" s="696"/>
      <c r="V41" s="696"/>
      <c r="W41" s="696"/>
      <c r="X41" s="696"/>
      <c r="Y41" s="700"/>
      <c r="Z41" s="701">
        <v>100</v>
      </c>
      <c r="AA41" s="701"/>
      <c r="AB41" s="701"/>
      <c r="AC41" s="701"/>
      <c r="AD41" s="702">
        <v>12518698</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354866</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1129436</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417</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2613565</v>
      </c>
      <c r="CS42" s="655"/>
      <c r="CT42" s="655"/>
      <c r="CU42" s="655"/>
      <c r="CV42" s="655"/>
      <c r="CW42" s="655"/>
      <c r="CX42" s="655"/>
      <c r="CY42" s="656"/>
      <c r="CZ42" s="628">
        <v>10.9</v>
      </c>
      <c r="DA42" s="653"/>
      <c r="DB42" s="653"/>
      <c r="DC42" s="657"/>
      <c r="DD42" s="632">
        <v>361815</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19995</v>
      </c>
      <c r="CS43" s="655"/>
      <c r="CT43" s="655"/>
      <c r="CU43" s="655"/>
      <c r="CV43" s="655"/>
      <c r="CW43" s="655"/>
      <c r="CX43" s="655"/>
      <c r="CY43" s="656"/>
      <c r="CZ43" s="628">
        <v>0.1</v>
      </c>
      <c r="DA43" s="653"/>
      <c r="DB43" s="653"/>
      <c r="DC43" s="657"/>
      <c r="DD43" s="632">
        <v>19995</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2347809</v>
      </c>
      <c r="CS44" s="624"/>
      <c r="CT44" s="624"/>
      <c r="CU44" s="624"/>
      <c r="CV44" s="624"/>
      <c r="CW44" s="624"/>
      <c r="CX44" s="624"/>
      <c r="CY44" s="625"/>
      <c r="CZ44" s="628">
        <v>9.8000000000000007</v>
      </c>
      <c r="DA44" s="629"/>
      <c r="DB44" s="629"/>
      <c r="DC44" s="635"/>
      <c r="DD44" s="632">
        <v>339293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847366</v>
      </c>
      <c r="CS45" s="655"/>
      <c r="CT45" s="655"/>
      <c r="CU45" s="655"/>
      <c r="CV45" s="655"/>
      <c r="CW45" s="655"/>
      <c r="CX45" s="655"/>
      <c r="CY45" s="656"/>
      <c r="CZ45" s="628">
        <v>3.5</v>
      </c>
      <c r="DA45" s="653"/>
      <c r="DB45" s="653"/>
      <c r="DC45" s="657"/>
      <c r="DD45" s="632">
        <v>27467</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1435555</v>
      </c>
      <c r="CS46" s="624"/>
      <c r="CT46" s="624"/>
      <c r="CU46" s="624"/>
      <c r="CV46" s="624"/>
      <c r="CW46" s="624"/>
      <c r="CX46" s="624"/>
      <c r="CY46" s="625"/>
      <c r="CZ46" s="628">
        <v>6</v>
      </c>
      <c r="DA46" s="629"/>
      <c r="DB46" s="629"/>
      <c r="DC46" s="635"/>
      <c r="DD46" s="632">
        <v>307128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265756</v>
      </c>
      <c r="CS47" s="655"/>
      <c r="CT47" s="655"/>
      <c r="CU47" s="655"/>
      <c r="CV47" s="655"/>
      <c r="CW47" s="655"/>
      <c r="CX47" s="655"/>
      <c r="CY47" s="656"/>
      <c r="CZ47" s="628">
        <v>1.1000000000000001</v>
      </c>
      <c r="DA47" s="653"/>
      <c r="DB47" s="653"/>
      <c r="DC47" s="657"/>
      <c r="DD47" s="632">
        <v>22522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24005860</v>
      </c>
      <c r="CS49" s="682"/>
      <c r="CT49" s="682"/>
      <c r="CU49" s="682"/>
      <c r="CV49" s="682"/>
      <c r="CW49" s="682"/>
      <c r="CX49" s="682"/>
      <c r="CY49" s="711"/>
      <c r="CZ49" s="703">
        <v>100</v>
      </c>
      <c r="DA49" s="712"/>
      <c r="DB49" s="712"/>
      <c r="DC49" s="713"/>
      <c r="DD49" s="714">
        <v>15083894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F/mfR4sp7HxZs0WVDFjPK8+YOBx1lb7Ozy867EODg9w+JricO8SdGOm6dLTtX16J7DRkPbRQsDKQS5WKYof9fQ==" saltValue="oWJJntIAFAJCtciY6lGMn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24531</v>
      </c>
      <c r="R7" s="753"/>
      <c r="S7" s="753"/>
      <c r="T7" s="753"/>
      <c r="U7" s="753"/>
      <c r="V7" s="753">
        <v>23927</v>
      </c>
      <c r="W7" s="753"/>
      <c r="X7" s="753"/>
      <c r="Y7" s="753"/>
      <c r="Z7" s="753"/>
      <c r="AA7" s="753">
        <v>604</v>
      </c>
      <c r="AB7" s="753"/>
      <c r="AC7" s="753"/>
      <c r="AD7" s="753"/>
      <c r="AE7" s="754"/>
      <c r="AF7" s="755">
        <v>526</v>
      </c>
      <c r="AG7" s="756"/>
      <c r="AH7" s="756"/>
      <c r="AI7" s="756"/>
      <c r="AJ7" s="757"/>
      <c r="AK7" s="758">
        <v>1479</v>
      </c>
      <c r="AL7" s="759"/>
      <c r="AM7" s="759"/>
      <c r="AN7" s="759"/>
      <c r="AO7" s="759"/>
      <c r="AP7" s="759">
        <v>23795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558</v>
      </c>
      <c r="BT7" s="747"/>
      <c r="BU7" s="747"/>
      <c r="BV7" s="747"/>
      <c r="BW7" s="747"/>
      <c r="BX7" s="747"/>
      <c r="BY7" s="747"/>
      <c r="BZ7" s="747"/>
      <c r="CA7" s="747"/>
      <c r="CB7" s="747"/>
      <c r="CC7" s="747"/>
      <c r="CD7" s="747"/>
      <c r="CE7" s="747"/>
      <c r="CF7" s="747"/>
      <c r="CG7" s="762"/>
      <c r="CH7" s="743">
        <v>0</v>
      </c>
      <c r="CI7" s="744"/>
      <c r="CJ7" s="744"/>
      <c r="CK7" s="744"/>
      <c r="CL7" s="745"/>
      <c r="CM7" s="743">
        <v>28</v>
      </c>
      <c r="CN7" s="744"/>
      <c r="CO7" s="744"/>
      <c r="CP7" s="744"/>
      <c r="CQ7" s="745"/>
      <c r="CR7" s="743">
        <v>10</v>
      </c>
      <c r="CS7" s="744"/>
      <c r="CT7" s="744"/>
      <c r="CU7" s="744"/>
      <c r="CV7" s="745"/>
      <c r="CW7" s="743" t="s">
        <v>488</v>
      </c>
      <c r="CX7" s="744"/>
      <c r="CY7" s="744"/>
      <c r="CZ7" s="744"/>
      <c r="DA7" s="745"/>
      <c r="DB7" s="743" t="s">
        <v>488</v>
      </c>
      <c r="DC7" s="744"/>
      <c r="DD7" s="744"/>
      <c r="DE7" s="744"/>
      <c r="DF7" s="745"/>
      <c r="DG7" s="743" t="s">
        <v>488</v>
      </c>
      <c r="DH7" s="744"/>
      <c r="DI7" s="744"/>
      <c r="DJ7" s="744"/>
      <c r="DK7" s="745"/>
      <c r="DL7" s="743" t="s">
        <v>488</v>
      </c>
      <c r="DM7" s="744"/>
      <c r="DN7" s="744"/>
      <c r="DO7" s="744"/>
      <c r="DP7" s="745"/>
      <c r="DQ7" s="743" t="s">
        <v>488</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170</v>
      </c>
      <c r="R8" s="784"/>
      <c r="S8" s="784"/>
      <c r="T8" s="784"/>
      <c r="U8" s="784"/>
      <c r="V8" s="784">
        <v>153</v>
      </c>
      <c r="W8" s="784"/>
      <c r="X8" s="784"/>
      <c r="Y8" s="784"/>
      <c r="Z8" s="784"/>
      <c r="AA8" s="784">
        <v>17</v>
      </c>
      <c r="AB8" s="784"/>
      <c r="AC8" s="784"/>
      <c r="AD8" s="784"/>
      <c r="AE8" s="785"/>
      <c r="AF8" s="786">
        <v>17</v>
      </c>
      <c r="AG8" s="787"/>
      <c r="AH8" s="787"/>
      <c r="AI8" s="787"/>
      <c r="AJ8" s="788"/>
      <c r="AK8" s="769">
        <v>7</v>
      </c>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559</v>
      </c>
      <c r="BT8" s="774"/>
      <c r="BU8" s="774"/>
      <c r="BV8" s="774"/>
      <c r="BW8" s="774"/>
      <c r="BX8" s="774"/>
      <c r="BY8" s="774"/>
      <c r="BZ8" s="774"/>
      <c r="CA8" s="774"/>
      <c r="CB8" s="774"/>
      <c r="CC8" s="774"/>
      <c r="CD8" s="774"/>
      <c r="CE8" s="774"/>
      <c r="CF8" s="774"/>
      <c r="CG8" s="775"/>
      <c r="CH8" s="776">
        <v>3</v>
      </c>
      <c r="CI8" s="777"/>
      <c r="CJ8" s="777"/>
      <c r="CK8" s="777"/>
      <c r="CL8" s="778"/>
      <c r="CM8" s="776">
        <v>10</v>
      </c>
      <c r="CN8" s="777"/>
      <c r="CO8" s="777"/>
      <c r="CP8" s="777"/>
      <c r="CQ8" s="778"/>
      <c r="CR8" s="776">
        <v>5</v>
      </c>
      <c r="CS8" s="777"/>
      <c r="CT8" s="777"/>
      <c r="CU8" s="777"/>
      <c r="CV8" s="778"/>
      <c r="CW8" s="776" t="s">
        <v>488</v>
      </c>
      <c r="CX8" s="777"/>
      <c r="CY8" s="777"/>
      <c r="CZ8" s="777"/>
      <c r="DA8" s="778"/>
      <c r="DB8" s="776" t="s">
        <v>488</v>
      </c>
      <c r="DC8" s="777"/>
      <c r="DD8" s="777"/>
      <c r="DE8" s="777"/>
      <c r="DF8" s="778"/>
      <c r="DG8" s="776" t="s">
        <v>488</v>
      </c>
      <c r="DH8" s="777"/>
      <c r="DI8" s="777"/>
      <c r="DJ8" s="777"/>
      <c r="DK8" s="778"/>
      <c r="DL8" s="776" t="s">
        <v>488</v>
      </c>
      <c r="DM8" s="777"/>
      <c r="DN8" s="777"/>
      <c r="DO8" s="777"/>
      <c r="DP8" s="778"/>
      <c r="DQ8" s="776" t="s">
        <v>488</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560</v>
      </c>
      <c r="BT9" s="774"/>
      <c r="BU9" s="774"/>
      <c r="BV9" s="774"/>
      <c r="BW9" s="774"/>
      <c r="BX9" s="774"/>
      <c r="BY9" s="774"/>
      <c r="BZ9" s="774"/>
      <c r="CA9" s="774"/>
      <c r="CB9" s="774"/>
      <c r="CC9" s="774"/>
      <c r="CD9" s="774"/>
      <c r="CE9" s="774"/>
      <c r="CF9" s="774"/>
      <c r="CG9" s="775"/>
      <c r="CH9" s="776">
        <v>8</v>
      </c>
      <c r="CI9" s="777"/>
      <c r="CJ9" s="777"/>
      <c r="CK9" s="777"/>
      <c r="CL9" s="778"/>
      <c r="CM9" s="776">
        <v>85</v>
      </c>
      <c r="CN9" s="777"/>
      <c r="CO9" s="777"/>
      <c r="CP9" s="777"/>
      <c r="CQ9" s="778"/>
      <c r="CR9" s="776">
        <v>26</v>
      </c>
      <c r="CS9" s="777"/>
      <c r="CT9" s="777"/>
      <c r="CU9" s="777"/>
      <c r="CV9" s="778"/>
      <c r="CW9" s="776" t="s">
        <v>488</v>
      </c>
      <c r="CX9" s="777"/>
      <c r="CY9" s="777"/>
      <c r="CZ9" s="777"/>
      <c r="DA9" s="778"/>
      <c r="DB9" s="776" t="s">
        <v>488</v>
      </c>
      <c r="DC9" s="777"/>
      <c r="DD9" s="777"/>
      <c r="DE9" s="777"/>
      <c r="DF9" s="778"/>
      <c r="DG9" s="776" t="s">
        <v>488</v>
      </c>
      <c r="DH9" s="777"/>
      <c r="DI9" s="777"/>
      <c r="DJ9" s="777"/>
      <c r="DK9" s="778"/>
      <c r="DL9" s="776" t="s">
        <v>488</v>
      </c>
      <c r="DM9" s="777"/>
      <c r="DN9" s="777"/>
      <c r="DO9" s="777"/>
      <c r="DP9" s="778"/>
      <c r="DQ9" s="776" t="s">
        <v>488</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561</v>
      </c>
      <c r="BT10" s="774"/>
      <c r="BU10" s="774"/>
      <c r="BV10" s="774"/>
      <c r="BW10" s="774"/>
      <c r="BX10" s="774"/>
      <c r="BY10" s="774"/>
      <c r="BZ10" s="774"/>
      <c r="CA10" s="774"/>
      <c r="CB10" s="774"/>
      <c r="CC10" s="774"/>
      <c r="CD10" s="774"/>
      <c r="CE10" s="774"/>
      <c r="CF10" s="774"/>
      <c r="CG10" s="775"/>
      <c r="CH10" s="776">
        <v>5.0000000000000001E-3</v>
      </c>
      <c r="CI10" s="777"/>
      <c r="CJ10" s="777"/>
      <c r="CK10" s="777"/>
      <c r="CL10" s="778"/>
      <c r="CM10" s="776">
        <v>14</v>
      </c>
      <c r="CN10" s="777"/>
      <c r="CO10" s="777"/>
      <c r="CP10" s="777"/>
      <c r="CQ10" s="778"/>
      <c r="CR10" s="776">
        <v>26</v>
      </c>
      <c r="CS10" s="777"/>
      <c r="CT10" s="777"/>
      <c r="CU10" s="777"/>
      <c r="CV10" s="778"/>
      <c r="CW10" s="776" t="s">
        <v>488</v>
      </c>
      <c r="CX10" s="777"/>
      <c r="CY10" s="777"/>
      <c r="CZ10" s="777"/>
      <c r="DA10" s="778"/>
      <c r="DB10" s="776" t="s">
        <v>488</v>
      </c>
      <c r="DC10" s="777"/>
      <c r="DD10" s="777"/>
      <c r="DE10" s="777"/>
      <c r="DF10" s="778"/>
      <c r="DG10" s="776" t="s">
        <v>488</v>
      </c>
      <c r="DH10" s="777"/>
      <c r="DI10" s="777"/>
      <c r="DJ10" s="777"/>
      <c r="DK10" s="778"/>
      <c r="DL10" s="776" t="s">
        <v>488</v>
      </c>
      <c r="DM10" s="777"/>
      <c r="DN10" s="777"/>
      <c r="DO10" s="777"/>
      <c r="DP10" s="778"/>
      <c r="DQ10" s="776" t="s">
        <v>488</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562</v>
      </c>
      <c r="BT11" s="774"/>
      <c r="BU11" s="774"/>
      <c r="BV11" s="774"/>
      <c r="BW11" s="774"/>
      <c r="BX11" s="774"/>
      <c r="BY11" s="774"/>
      <c r="BZ11" s="774"/>
      <c r="CA11" s="774"/>
      <c r="CB11" s="774"/>
      <c r="CC11" s="774"/>
      <c r="CD11" s="774"/>
      <c r="CE11" s="774"/>
      <c r="CF11" s="774"/>
      <c r="CG11" s="775"/>
      <c r="CH11" s="776">
        <v>0</v>
      </c>
      <c r="CI11" s="777"/>
      <c r="CJ11" s="777"/>
      <c r="CK11" s="777"/>
      <c r="CL11" s="778"/>
      <c r="CM11" s="776">
        <v>35</v>
      </c>
      <c r="CN11" s="777"/>
      <c r="CO11" s="777"/>
      <c r="CP11" s="777"/>
      <c r="CQ11" s="778"/>
      <c r="CR11" s="776">
        <v>1</v>
      </c>
      <c r="CS11" s="777"/>
      <c r="CT11" s="777"/>
      <c r="CU11" s="777"/>
      <c r="CV11" s="778"/>
      <c r="CW11" s="776" t="s">
        <v>488</v>
      </c>
      <c r="CX11" s="777"/>
      <c r="CY11" s="777"/>
      <c r="CZ11" s="777"/>
      <c r="DA11" s="778"/>
      <c r="DB11" s="776" t="s">
        <v>488</v>
      </c>
      <c r="DC11" s="777"/>
      <c r="DD11" s="777"/>
      <c r="DE11" s="777"/>
      <c r="DF11" s="778"/>
      <c r="DG11" s="776" t="s">
        <v>488</v>
      </c>
      <c r="DH11" s="777"/>
      <c r="DI11" s="777"/>
      <c r="DJ11" s="777"/>
      <c r="DK11" s="778"/>
      <c r="DL11" s="776" t="s">
        <v>488</v>
      </c>
      <c r="DM11" s="777"/>
      <c r="DN11" s="777"/>
      <c r="DO11" s="777"/>
      <c r="DP11" s="778"/>
      <c r="DQ11" s="776" t="s">
        <v>488</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563</v>
      </c>
      <c r="BT12" s="774"/>
      <c r="BU12" s="774"/>
      <c r="BV12" s="774"/>
      <c r="BW12" s="774"/>
      <c r="BX12" s="774"/>
      <c r="BY12" s="774"/>
      <c r="BZ12" s="774"/>
      <c r="CA12" s="774"/>
      <c r="CB12" s="774"/>
      <c r="CC12" s="774"/>
      <c r="CD12" s="774"/>
      <c r="CE12" s="774"/>
      <c r="CF12" s="774"/>
      <c r="CG12" s="775"/>
      <c r="CH12" s="776">
        <v>7</v>
      </c>
      <c r="CI12" s="777"/>
      <c r="CJ12" s="777"/>
      <c r="CK12" s="777"/>
      <c r="CL12" s="778"/>
      <c r="CM12" s="776">
        <v>45</v>
      </c>
      <c r="CN12" s="777"/>
      <c r="CO12" s="777"/>
      <c r="CP12" s="777"/>
      <c r="CQ12" s="778"/>
      <c r="CR12" s="776">
        <v>10</v>
      </c>
      <c r="CS12" s="777"/>
      <c r="CT12" s="777"/>
      <c r="CU12" s="777"/>
      <c r="CV12" s="778"/>
      <c r="CW12" s="776">
        <v>28</v>
      </c>
      <c r="CX12" s="777"/>
      <c r="CY12" s="777"/>
      <c r="CZ12" s="777"/>
      <c r="DA12" s="778"/>
      <c r="DB12" s="776" t="s">
        <v>488</v>
      </c>
      <c r="DC12" s="777"/>
      <c r="DD12" s="777"/>
      <c r="DE12" s="777"/>
      <c r="DF12" s="778"/>
      <c r="DG12" s="776" t="s">
        <v>488</v>
      </c>
      <c r="DH12" s="777"/>
      <c r="DI12" s="777"/>
      <c r="DJ12" s="777"/>
      <c r="DK12" s="778"/>
      <c r="DL12" s="776" t="s">
        <v>488</v>
      </c>
      <c r="DM12" s="777"/>
      <c r="DN12" s="777"/>
      <c r="DO12" s="777"/>
      <c r="DP12" s="778"/>
      <c r="DQ12" s="776" t="s">
        <v>488</v>
      </c>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24626</v>
      </c>
      <c r="R23" s="793"/>
      <c r="S23" s="793"/>
      <c r="T23" s="793"/>
      <c r="U23" s="793"/>
      <c r="V23" s="793">
        <v>24006</v>
      </c>
      <c r="W23" s="793"/>
      <c r="X23" s="793"/>
      <c r="Y23" s="793"/>
      <c r="Z23" s="793"/>
      <c r="AA23" s="793">
        <v>621</v>
      </c>
      <c r="AB23" s="793"/>
      <c r="AC23" s="793"/>
      <c r="AD23" s="793"/>
      <c r="AE23" s="794"/>
      <c r="AF23" s="795">
        <v>543</v>
      </c>
      <c r="AG23" s="793"/>
      <c r="AH23" s="793"/>
      <c r="AI23" s="793"/>
      <c r="AJ23" s="796"/>
      <c r="AK23" s="797"/>
      <c r="AL23" s="798"/>
      <c r="AM23" s="798"/>
      <c r="AN23" s="798"/>
      <c r="AO23" s="798"/>
      <c r="AP23" s="793">
        <v>23795</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3454</v>
      </c>
      <c r="R28" s="823"/>
      <c r="S28" s="823"/>
      <c r="T28" s="823"/>
      <c r="U28" s="823"/>
      <c r="V28" s="823">
        <v>3441</v>
      </c>
      <c r="W28" s="823"/>
      <c r="X28" s="823"/>
      <c r="Y28" s="823"/>
      <c r="Z28" s="823"/>
      <c r="AA28" s="823">
        <v>13</v>
      </c>
      <c r="AB28" s="823"/>
      <c r="AC28" s="823"/>
      <c r="AD28" s="823"/>
      <c r="AE28" s="824"/>
      <c r="AF28" s="825">
        <v>13</v>
      </c>
      <c r="AG28" s="823"/>
      <c r="AH28" s="823"/>
      <c r="AI28" s="823"/>
      <c r="AJ28" s="826"/>
      <c r="AK28" s="827">
        <v>391</v>
      </c>
      <c r="AL28" s="828"/>
      <c r="AM28" s="828"/>
      <c r="AN28" s="828"/>
      <c r="AO28" s="828"/>
      <c r="AP28" s="828" t="s">
        <v>548</v>
      </c>
      <c r="AQ28" s="828"/>
      <c r="AR28" s="828"/>
      <c r="AS28" s="828"/>
      <c r="AT28" s="828"/>
      <c r="AU28" s="828" t="s">
        <v>488</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3934</v>
      </c>
      <c r="R29" s="784"/>
      <c r="S29" s="784"/>
      <c r="T29" s="784"/>
      <c r="U29" s="784"/>
      <c r="V29" s="784">
        <v>3738</v>
      </c>
      <c r="W29" s="784"/>
      <c r="X29" s="784"/>
      <c r="Y29" s="784"/>
      <c r="Z29" s="784"/>
      <c r="AA29" s="784">
        <v>196</v>
      </c>
      <c r="AB29" s="784"/>
      <c r="AC29" s="784"/>
      <c r="AD29" s="784"/>
      <c r="AE29" s="785"/>
      <c r="AF29" s="786">
        <v>196</v>
      </c>
      <c r="AG29" s="787"/>
      <c r="AH29" s="787"/>
      <c r="AI29" s="787"/>
      <c r="AJ29" s="788"/>
      <c r="AK29" s="834">
        <v>593</v>
      </c>
      <c r="AL29" s="830"/>
      <c r="AM29" s="830"/>
      <c r="AN29" s="830"/>
      <c r="AO29" s="830"/>
      <c r="AP29" s="830" t="s">
        <v>488</v>
      </c>
      <c r="AQ29" s="830"/>
      <c r="AR29" s="830"/>
      <c r="AS29" s="830"/>
      <c r="AT29" s="830"/>
      <c r="AU29" s="830" t="s">
        <v>488</v>
      </c>
      <c r="AV29" s="830"/>
      <c r="AW29" s="830"/>
      <c r="AX29" s="830"/>
      <c r="AY29" s="830"/>
      <c r="AZ29" s="831" t="s">
        <v>488</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392</v>
      </c>
      <c r="R30" s="784"/>
      <c r="S30" s="784"/>
      <c r="T30" s="784"/>
      <c r="U30" s="784"/>
      <c r="V30" s="784">
        <v>384</v>
      </c>
      <c r="W30" s="784"/>
      <c r="X30" s="784"/>
      <c r="Y30" s="784"/>
      <c r="Z30" s="784"/>
      <c r="AA30" s="784">
        <v>7</v>
      </c>
      <c r="AB30" s="784"/>
      <c r="AC30" s="784"/>
      <c r="AD30" s="784"/>
      <c r="AE30" s="785"/>
      <c r="AF30" s="786">
        <v>7</v>
      </c>
      <c r="AG30" s="787"/>
      <c r="AH30" s="787"/>
      <c r="AI30" s="787"/>
      <c r="AJ30" s="788"/>
      <c r="AK30" s="834">
        <v>129</v>
      </c>
      <c r="AL30" s="830"/>
      <c r="AM30" s="830"/>
      <c r="AN30" s="830"/>
      <c r="AO30" s="830"/>
      <c r="AP30" s="830" t="s">
        <v>488</v>
      </c>
      <c r="AQ30" s="830"/>
      <c r="AR30" s="830"/>
      <c r="AS30" s="830"/>
      <c r="AT30" s="830"/>
      <c r="AU30" s="830" t="s">
        <v>488</v>
      </c>
      <c r="AV30" s="830"/>
      <c r="AW30" s="830"/>
      <c r="AX30" s="830"/>
      <c r="AY30" s="830"/>
      <c r="AZ30" s="831" t="s">
        <v>488</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1170</v>
      </c>
      <c r="R31" s="784"/>
      <c r="S31" s="784"/>
      <c r="T31" s="784"/>
      <c r="U31" s="784"/>
      <c r="V31" s="784">
        <v>1219</v>
      </c>
      <c r="W31" s="784"/>
      <c r="X31" s="784"/>
      <c r="Y31" s="784"/>
      <c r="Z31" s="784"/>
      <c r="AA31" s="784">
        <v>-49</v>
      </c>
      <c r="AB31" s="784"/>
      <c r="AC31" s="784"/>
      <c r="AD31" s="784"/>
      <c r="AE31" s="785"/>
      <c r="AF31" s="786">
        <v>831</v>
      </c>
      <c r="AG31" s="787"/>
      <c r="AH31" s="787"/>
      <c r="AI31" s="787"/>
      <c r="AJ31" s="788"/>
      <c r="AK31" s="834">
        <v>229</v>
      </c>
      <c r="AL31" s="830"/>
      <c r="AM31" s="830"/>
      <c r="AN31" s="830"/>
      <c r="AO31" s="830"/>
      <c r="AP31" s="830">
        <v>1811</v>
      </c>
      <c r="AQ31" s="830"/>
      <c r="AR31" s="830"/>
      <c r="AS31" s="830"/>
      <c r="AT31" s="830"/>
      <c r="AU31" s="830">
        <v>1036</v>
      </c>
      <c r="AV31" s="830"/>
      <c r="AW31" s="830"/>
      <c r="AX31" s="830"/>
      <c r="AY31" s="830"/>
      <c r="AZ31" s="831" t="s">
        <v>488</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497</v>
      </c>
      <c r="R32" s="784"/>
      <c r="S32" s="784"/>
      <c r="T32" s="784"/>
      <c r="U32" s="784"/>
      <c r="V32" s="784">
        <v>430</v>
      </c>
      <c r="W32" s="784"/>
      <c r="X32" s="784"/>
      <c r="Y32" s="784"/>
      <c r="Z32" s="784"/>
      <c r="AA32" s="784">
        <v>67</v>
      </c>
      <c r="AB32" s="784"/>
      <c r="AC32" s="784"/>
      <c r="AD32" s="784"/>
      <c r="AE32" s="785"/>
      <c r="AF32" s="786">
        <v>67</v>
      </c>
      <c r="AG32" s="787"/>
      <c r="AH32" s="787"/>
      <c r="AI32" s="787"/>
      <c r="AJ32" s="788"/>
      <c r="AK32" s="834">
        <v>313</v>
      </c>
      <c r="AL32" s="830"/>
      <c r="AM32" s="830"/>
      <c r="AN32" s="830"/>
      <c r="AO32" s="830"/>
      <c r="AP32" s="830">
        <v>1424</v>
      </c>
      <c r="AQ32" s="830"/>
      <c r="AR32" s="830"/>
      <c r="AS32" s="830"/>
      <c r="AT32" s="830"/>
      <c r="AU32" s="830">
        <v>1424</v>
      </c>
      <c r="AV32" s="830"/>
      <c r="AW32" s="830"/>
      <c r="AX32" s="830"/>
      <c r="AY32" s="830"/>
      <c r="AZ32" s="831" t="s">
        <v>488</v>
      </c>
      <c r="BA32" s="831"/>
      <c r="BB32" s="831"/>
      <c r="BC32" s="831"/>
      <c r="BD32" s="831"/>
      <c r="BE32" s="832" t="s">
        <v>547</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123</v>
      </c>
      <c r="R33" s="784"/>
      <c r="S33" s="784"/>
      <c r="T33" s="784"/>
      <c r="U33" s="784"/>
      <c r="V33" s="784">
        <v>123</v>
      </c>
      <c r="W33" s="784"/>
      <c r="X33" s="784"/>
      <c r="Y33" s="784"/>
      <c r="Z33" s="784"/>
      <c r="AA33" s="784">
        <v>0</v>
      </c>
      <c r="AB33" s="784"/>
      <c r="AC33" s="784"/>
      <c r="AD33" s="784"/>
      <c r="AE33" s="785"/>
      <c r="AF33" s="786" t="s">
        <v>122</v>
      </c>
      <c r="AG33" s="787"/>
      <c r="AH33" s="787"/>
      <c r="AI33" s="787"/>
      <c r="AJ33" s="788"/>
      <c r="AK33" s="834">
        <v>39</v>
      </c>
      <c r="AL33" s="830"/>
      <c r="AM33" s="830"/>
      <c r="AN33" s="830"/>
      <c r="AO33" s="830"/>
      <c r="AP33" s="830" t="s">
        <v>488</v>
      </c>
      <c r="AQ33" s="830"/>
      <c r="AR33" s="830"/>
      <c r="AS33" s="830"/>
      <c r="AT33" s="830"/>
      <c r="AU33" s="830" t="s">
        <v>488</v>
      </c>
      <c r="AV33" s="830"/>
      <c r="AW33" s="830"/>
      <c r="AX33" s="830"/>
      <c r="AY33" s="830"/>
      <c r="AZ33" s="831" t="s">
        <v>488</v>
      </c>
      <c r="BA33" s="831"/>
      <c r="BB33" s="831"/>
      <c r="BC33" s="831"/>
      <c r="BD33" s="831"/>
      <c r="BE33" s="832" t="s">
        <v>547</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1115</v>
      </c>
      <c r="AG63" s="844"/>
      <c r="AH63" s="844"/>
      <c r="AI63" s="844"/>
      <c r="AJ63" s="845"/>
      <c r="AK63" s="846"/>
      <c r="AL63" s="841"/>
      <c r="AM63" s="841"/>
      <c r="AN63" s="841"/>
      <c r="AO63" s="841"/>
      <c r="AP63" s="844">
        <v>3235</v>
      </c>
      <c r="AQ63" s="844"/>
      <c r="AR63" s="844"/>
      <c r="AS63" s="844"/>
      <c r="AT63" s="844"/>
      <c r="AU63" s="844">
        <v>2460</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399</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400</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549</v>
      </c>
      <c r="C68" s="870"/>
      <c r="D68" s="870"/>
      <c r="E68" s="870"/>
      <c r="F68" s="870"/>
      <c r="G68" s="870"/>
      <c r="H68" s="870"/>
      <c r="I68" s="870"/>
      <c r="J68" s="870"/>
      <c r="K68" s="870"/>
      <c r="L68" s="870"/>
      <c r="M68" s="870"/>
      <c r="N68" s="870"/>
      <c r="O68" s="870"/>
      <c r="P68" s="871"/>
      <c r="Q68" s="872">
        <v>5902</v>
      </c>
      <c r="R68" s="866"/>
      <c r="S68" s="866"/>
      <c r="T68" s="866"/>
      <c r="U68" s="866"/>
      <c r="V68" s="866">
        <v>4291</v>
      </c>
      <c r="W68" s="866"/>
      <c r="X68" s="866"/>
      <c r="Y68" s="866"/>
      <c r="Z68" s="866"/>
      <c r="AA68" s="866">
        <v>1611</v>
      </c>
      <c r="AB68" s="866"/>
      <c r="AC68" s="866"/>
      <c r="AD68" s="866"/>
      <c r="AE68" s="866"/>
      <c r="AF68" s="866">
        <v>1611</v>
      </c>
      <c r="AG68" s="866"/>
      <c r="AH68" s="866"/>
      <c r="AI68" s="866"/>
      <c r="AJ68" s="866"/>
      <c r="AK68" s="866">
        <v>24</v>
      </c>
      <c r="AL68" s="866"/>
      <c r="AM68" s="866"/>
      <c r="AN68" s="866"/>
      <c r="AO68" s="866"/>
      <c r="AP68" s="866" t="s">
        <v>488</v>
      </c>
      <c r="AQ68" s="866"/>
      <c r="AR68" s="866"/>
      <c r="AS68" s="866"/>
      <c r="AT68" s="866"/>
      <c r="AU68" s="866" t="s">
        <v>488</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550</v>
      </c>
      <c r="C69" s="874"/>
      <c r="D69" s="874"/>
      <c r="E69" s="874"/>
      <c r="F69" s="874"/>
      <c r="G69" s="874"/>
      <c r="H69" s="874"/>
      <c r="I69" s="874"/>
      <c r="J69" s="874"/>
      <c r="K69" s="874"/>
      <c r="L69" s="874"/>
      <c r="M69" s="874"/>
      <c r="N69" s="874"/>
      <c r="O69" s="874"/>
      <c r="P69" s="875"/>
      <c r="Q69" s="876">
        <v>42</v>
      </c>
      <c r="R69" s="830"/>
      <c r="S69" s="830"/>
      <c r="T69" s="830"/>
      <c r="U69" s="830"/>
      <c r="V69" s="830">
        <v>35</v>
      </c>
      <c r="W69" s="830"/>
      <c r="X69" s="830"/>
      <c r="Y69" s="830"/>
      <c r="Z69" s="830"/>
      <c r="AA69" s="830">
        <v>7</v>
      </c>
      <c r="AB69" s="830"/>
      <c r="AC69" s="830"/>
      <c r="AD69" s="830"/>
      <c r="AE69" s="830"/>
      <c r="AF69" s="830">
        <v>7</v>
      </c>
      <c r="AG69" s="830"/>
      <c r="AH69" s="830"/>
      <c r="AI69" s="830"/>
      <c r="AJ69" s="830"/>
      <c r="AK69" s="877" t="s">
        <v>548</v>
      </c>
      <c r="AL69" s="878"/>
      <c r="AM69" s="878"/>
      <c r="AN69" s="878"/>
      <c r="AO69" s="834"/>
      <c r="AP69" s="877" t="s">
        <v>548</v>
      </c>
      <c r="AQ69" s="878"/>
      <c r="AR69" s="878"/>
      <c r="AS69" s="878"/>
      <c r="AT69" s="834"/>
      <c r="AU69" s="877" t="s">
        <v>548</v>
      </c>
      <c r="AV69" s="878"/>
      <c r="AW69" s="878"/>
      <c r="AX69" s="878"/>
      <c r="AY69" s="834"/>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551</v>
      </c>
      <c r="C70" s="874"/>
      <c r="D70" s="874"/>
      <c r="E70" s="874"/>
      <c r="F70" s="874"/>
      <c r="G70" s="874"/>
      <c r="H70" s="874"/>
      <c r="I70" s="874"/>
      <c r="J70" s="874"/>
      <c r="K70" s="874"/>
      <c r="L70" s="874"/>
      <c r="M70" s="874"/>
      <c r="N70" s="874"/>
      <c r="O70" s="874"/>
      <c r="P70" s="875"/>
      <c r="Q70" s="876">
        <v>13</v>
      </c>
      <c r="R70" s="830"/>
      <c r="S70" s="830"/>
      <c r="T70" s="830"/>
      <c r="U70" s="830"/>
      <c r="V70" s="830">
        <v>9</v>
      </c>
      <c r="W70" s="830"/>
      <c r="X70" s="830"/>
      <c r="Y70" s="830"/>
      <c r="Z70" s="830"/>
      <c r="AA70" s="830">
        <v>3</v>
      </c>
      <c r="AB70" s="830"/>
      <c r="AC70" s="830"/>
      <c r="AD70" s="830"/>
      <c r="AE70" s="830"/>
      <c r="AF70" s="830">
        <v>3</v>
      </c>
      <c r="AG70" s="830"/>
      <c r="AH70" s="830"/>
      <c r="AI70" s="830"/>
      <c r="AJ70" s="830"/>
      <c r="AK70" s="877" t="s">
        <v>548</v>
      </c>
      <c r="AL70" s="878"/>
      <c r="AM70" s="878"/>
      <c r="AN70" s="878"/>
      <c r="AO70" s="834"/>
      <c r="AP70" s="877" t="s">
        <v>548</v>
      </c>
      <c r="AQ70" s="878"/>
      <c r="AR70" s="878"/>
      <c r="AS70" s="878"/>
      <c r="AT70" s="834"/>
      <c r="AU70" s="877" t="s">
        <v>548</v>
      </c>
      <c r="AV70" s="878"/>
      <c r="AW70" s="878"/>
      <c r="AX70" s="878"/>
      <c r="AY70" s="834"/>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552</v>
      </c>
      <c r="C71" s="874"/>
      <c r="D71" s="874"/>
      <c r="E71" s="874"/>
      <c r="F71" s="874"/>
      <c r="G71" s="874"/>
      <c r="H71" s="874"/>
      <c r="I71" s="874"/>
      <c r="J71" s="874"/>
      <c r="K71" s="874"/>
      <c r="L71" s="874"/>
      <c r="M71" s="874"/>
      <c r="N71" s="874"/>
      <c r="O71" s="874"/>
      <c r="P71" s="875"/>
      <c r="Q71" s="876">
        <v>4</v>
      </c>
      <c r="R71" s="830"/>
      <c r="S71" s="830"/>
      <c r="T71" s="830"/>
      <c r="U71" s="830"/>
      <c r="V71" s="830">
        <v>3</v>
      </c>
      <c r="W71" s="830"/>
      <c r="X71" s="830"/>
      <c r="Y71" s="830"/>
      <c r="Z71" s="830"/>
      <c r="AA71" s="830">
        <v>2</v>
      </c>
      <c r="AB71" s="830"/>
      <c r="AC71" s="830"/>
      <c r="AD71" s="830"/>
      <c r="AE71" s="830"/>
      <c r="AF71" s="830">
        <v>2</v>
      </c>
      <c r="AG71" s="830"/>
      <c r="AH71" s="830"/>
      <c r="AI71" s="830"/>
      <c r="AJ71" s="830"/>
      <c r="AK71" s="877" t="s">
        <v>548</v>
      </c>
      <c r="AL71" s="878"/>
      <c r="AM71" s="878"/>
      <c r="AN71" s="878"/>
      <c r="AO71" s="834"/>
      <c r="AP71" s="877" t="s">
        <v>548</v>
      </c>
      <c r="AQ71" s="878"/>
      <c r="AR71" s="878"/>
      <c r="AS71" s="878"/>
      <c r="AT71" s="834"/>
      <c r="AU71" s="877" t="s">
        <v>548</v>
      </c>
      <c r="AV71" s="878"/>
      <c r="AW71" s="878"/>
      <c r="AX71" s="878"/>
      <c r="AY71" s="834"/>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553</v>
      </c>
      <c r="C72" s="874"/>
      <c r="D72" s="874"/>
      <c r="E72" s="874"/>
      <c r="F72" s="874"/>
      <c r="G72" s="874"/>
      <c r="H72" s="874"/>
      <c r="I72" s="874"/>
      <c r="J72" s="874"/>
      <c r="K72" s="874"/>
      <c r="L72" s="874"/>
      <c r="M72" s="874"/>
      <c r="N72" s="874"/>
      <c r="O72" s="874"/>
      <c r="P72" s="875"/>
      <c r="Q72" s="876">
        <v>6</v>
      </c>
      <c r="R72" s="830"/>
      <c r="S72" s="830"/>
      <c r="T72" s="830"/>
      <c r="U72" s="830"/>
      <c r="V72" s="830">
        <v>3</v>
      </c>
      <c r="W72" s="830"/>
      <c r="X72" s="830"/>
      <c r="Y72" s="830"/>
      <c r="Z72" s="830"/>
      <c r="AA72" s="830">
        <v>4</v>
      </c>
      <c r="AB72" s="830"/>
      <c r="AC72" s="830"/>
      <c r="AD72" s="830"/>
      <c r="AE72" s="830"/>
      <c r="AF72" s="830">
        <v>4</v>
      </c>
      <c r="AG72" s="830"/>
      <c r="AH72" s="830"/>
      <c r="AI72" s="830"/>
      <c r="AJ72" s="830"/>
      <c r="AK72" s="877" t="s">
        <v>548</v>
      </c>
      <c r="AL72" s="878"/>
      <c r="AM72" s="878"/>
      <c r="AN72" s="878"/>
      <c r="AO72" s="834"/>
      <c r="AP72" s="877" t="s">
        <v>548</v>
      </c>
      <c r="AQ72" s="878"/>
      <c r="AR72" s="878"/>
      <c r="AS72" s="878"/>
      <c r="AT72" s="834"/>
      <c r="AU72" s="877" t="s">
        <v>548</v>
      </c>
      <c r="AV72" s="878"/>
      <c r="AW72" s="878"/>
      <c r="AX72" s="878"/>
      <c r="AY72" s="834"/>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554</v>
      </c>
      <c r="C73" s="874"/>
      <c r="D73" s="874"/>
      <c r="E73" s="874"/>
      <c r="F73" s="874"/>
      <c r="G73" s="874"/>
      <c r="H73" s="874"/>
      <c r="I73" s="874"/>
      <c r="J73" s="874"/>
      <c r="K73" s="874"/>
      <c r="L73" s="874"/>
      <c r="M73" s="874"/>
      <c r="N73" s="874"/>
      <c r="O73" s="874"/>
      <c r="P73" s="875"/>
      <c r="Q73" s="876">
        <v>29</v>
      </c>
      <c r="R73" s="830"/>
      <c r="S73" s="830"/>
      <c r="T73" s="830"/>
      <c r="U73" s="830"/>
      <c r="V73" s="830">
        <v>26</v>
      </c>
      <c r="W73" s="830"/>
      <c r="X73" s="830"/>
      <c r="Y73" s="830"/>
      <c r="Z73" s="830"/>
      <c r="AA73" s="830">
        <v>3</v>
      </c>
      <c r="AB73" s="830"/>
      <c r="AC73" s="830"/>
      <c r="AD73" s="830"/>
      <c r="AE73" s="830"/>
      <c r="AF73" s="830">
        <v>3</v>
      </c>
      <c r="AG73" s="830"/>
      <c r="AH73" s="830"/>
      <c r="AI73" s="830"/>
      <c r="AJ73" s="830"/>
      <c r="AK73" s="877" t="s">
        <v>548</v>
      </c>
      <c r="AL73" s="878"/>
      <c r="AM73" s="878"/>
      <c r="AN73" s="878"/>
      <c r="AO73" s="834"/>
      <c r="AP73" s="877" t="s">
        <v>548</v>
      </c>
      <c r="AQ73" s="878"/>
      <c r="AR73" s="878"/>
      <c r="AS73" s="878"/>
      <c r="AT73" s="834"/>
      <c r="AU73" s="877" t="s">
        <v>548</v>
      </c>
      <c r="AV73" s="878"/>
      <c r="AW73" s="878"/>
      <c r="AX73" s="878"/>
      <c r="AY73" s="834"/>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555</v>
      </c>
      <c r="C74" s="874"/>
      <c r="D74" s="874"/>
      <c r="E74" s="874"/>
      <c r="F74" s="874"/>
      <c r="G74" s="874"/>
      <c r="H74" s="874"/>
      <c r="I74" s="874"/>
      <c r="J74" s="874"/>
      <c r="K74" s="874"/>
      <c r="L74" s="874"/>
      <c r="M74" s="874"/>
      <c r="N74" s="874"/>
      <c r="O74" s="874"/>
      <c r="P74" s="875"/>
      <c r="Q74" s="876">
        <v>641</v>
      </c>
      <c r="R74" s="830"/>
      <c r="S74" s="830"/>
      <c r="T74" s="830"/>
      <c r="U74" s="830"/>
      <c r="V74" s="830">
        <v>625</v>
      </c>
      <c r="W74" s="830"/>
      <c r="X74" s="830"/>
      <c r="Y74" s="830"/>
      <c r="Z74" s="830"/>
      <c r="AA74" s="830">
        <v>16</v>
      </c>
      <c r="AB74" s="830"/>
      <c r="AC74" s="830"/>
      <c r="AD74" s="830"/>
      <c r="AE74" s="830"/>
      <c r="AF74" s="830">
        <v>16</v>
      </c>
      <c r="AG74" s="830"/>
      <c r="AH74" s="830"/>
      <c r="AI74" s="830"/>
      <c r="AJ74" s="830"/>
      <c r="AK74" s="830">
        <v>13</v>
      </c>
      <c r="AL74" s="830"/>
      <c r="AM74" s="830"/>
      <c r="AN74" s="830"/>
      <c r="AO74" s="830"/>
      <c r="AP74" s="877" t="s">
        <v>548</v>
      </c>
      <c r="AQ74" s="878"/>
      <c r="AR74" s="878"/>
      <c r="AS74" s="878"/>
      <c r="AT74" s="834"/>
      <c r="AU74" s="877" t="s">
        <v>548</v>
      </c>
      <c r="AV74" s="878"/>
      <c r="AW74" s="878"/>
      <c r="AX74" s="878"/>
      <c r="AY74" s="834"/>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556</v>
      </c>
      <c r="C75" s="874"/>
      <c r="D75" s="874"/>
      <c r="E75" s="874"/>
      <c r="F75" s="874"/>
      <c r="G75" s="874"/>
      <c r="H75" s="874"/>
      <c r="I75" s="874"/>
      <c r="J75" s="874"/>
      <c r="K75" s="874"/>
      <c r="L75" s="874"/>
      <c r="M75" s="874"/>
      <c r="N75" s="874"/>
      <c r="O75" s="874"/>
      <c r="P75" s="875"/>
      <c r="Q75" s="879">
        <v>240624</v>
      </c>
      <c r="R75" s="878"/>
      <c r="S75" s="878"/>
      <c r="T75" s="878"/>
      <c r="U75" s="834"/>
      <c r="V75" s="877">
        <v>235439</v>
      </c>
      <c r="W75" s="878"/>
      <c r="X75" s="878"/>
      <c r="Y75" s="878"/>
      <c r="Z75" s="834"/>
      <c r="AA75" s="877">
        <v>5184</v>
      </c>
      <c r="AB75" s="878"/>
      <c r="AC75" s="878"/>
      <c r="AD75" s="878"/>
      <c r="AE75" s="834"/>
      <c r="AF75" s="877">
        <v>5184</v>
      </c>
      <c r="AG75" s="878"/>
      <c r="AH75" s="878"/>
      <c r="AI75" s="878"/>
      <c r="AJ75" s="834"/>
      <c r="AK75" s="877">
        <v>228</v>
      </c>
      <c r="AL75" s="878"/>
      <c r="AM75" s="878"/>
      <c r="AN75" s="878"/>
      <c r="AO75" s="834"/>
      <c r="AP75" s="877" t="s">
        <v>548</v>
      </c>
      <c r="AQ75" s="878"/>
      <c r="AR75" s="878"/>
      <c r="AS75" s="878"/>
      <c r="AT75" s="834"/>
      <c r="AU75" s="877" t="s">
        <v>548</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557</v>
      </c>
      <c r="C76" s="874"/>
      <c r="D76" s="874"/>
      <c r="E76" s="874"/>
      <c r="F76" s="874"/>
      <c r="G76" s="874"/>
      <c r="H76" s="874"/>
      <c r="I76" s="874"/>
      <c r="J76" s="874"/>
      <c r="K76" s="874"/>
      <c r="L76" s="874"/>
      <c r="M76" s="874"/>
      <c r="N76" s="874"/>
      <c r="O76" s="874"/>
      <c r="P76" s="875"/>
      <c r="Q76" s="879">
        <v>3979</v>
      </c>
      <c r="R76" s="878"/>
      <c r="S76" s="878"/>
      <c r="T76" s="878"/>
      <c r="U76" s="834"/>
      <c r="V76" s="877">
        <v>4100</v>
      </c>
      <c r="W76" s="878"/>
      <c r="X76" s="878"/>
      <c r="Y76" s="878"/>
      <c r="Z76" s="834"/>
      <c r="AA76" s="877">
        <v>-120</v>
      </c>
      <c r="AB76" s="878"/>
      <c r="AC76" s="878"/>
      <c r="AD76" s="878"/>
      <c r="AE76" s="834"/>
      <c r="AF76" s="877">
        <v>1666</v>
      </c>
      <c r="AG76" s="878"/>
      <c r="AH76" s="878"/>
      <c r="AI76" s="878"/>
      <c r="AJ76" s="834"/>
      <c r="AK76" s="877">
        <v>490</v>
      </c>
      <c r="AL76" s="878"/>
      <c r="AM76" s="878"/>
      <c r="AN76" s="878"/>
      <c r="AO76" s="834"/>
      <c r="AP76" s="877">
        <v>2516</v>
      </c>
      <c r="AQ76" s="878"/>
      <c r="AR76" s="878"/>
      <c r="AS76" s="878"/>
      <c r="AT76" s="834"/>
      <c r="AU76" s="877">
        <v>919</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9"/>
      <c r="R77" s="878"/>
      <c r="S77" s="878"/>
      <c r="T77" s="878"/>
      <c r="U77" s="834"/>
      <c r="V77" s="877"/>
      <c r="W77" s="878"/>
      <c r="X77" s="878"/>
      <c r="Y77" s="878"/>
      <c r="Z77" s="834"/>
      <c r="AA77" s="877"/>
      <c r="AB77" s="878"/>
      <c r="AC77" s="878"/>
      <c r="AD77" s="878"/>
      <c r="AE77" s="834"/>
      <c r="AF77" s="877"/>
      <c r="AG77" s="878"/>
      <c r="AH77" s="878"/>
      <c r="AI77" s="878"/>
      <c r="AJ77" s="834"/>
      <c r="AK77" s="877"/>
      <c r="AL77" s="878"/>
      <c r="AM77" s="878"/>
      <c r="AN77" s="878"/>
      <c r="AO77" s="834"/>
      <c r="AP77" s="877"/>
      <c r="AQ77" s="878"/>
      <c r="AR77" s="878"/>
      <c r="AS77" s="878"/>
      <c r="AT77" s="834"/>
      <c r="AU77" s="877"/>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8496</v>
      </c>
      <c r="AG88" s="844"/>
      <c r="AH88" s="844"/>
      <c r="AI88" s="844"/>
      <c r="AJ88" s="844"/>
      <c r="AK88" s="841"/>
      <c r="AL88" s="841"/>
      <c r="AM88" s="841"/>
      <c r="AN88" s="841"/>
      <c r="AO88" s="841"/>
      <c r="AP88" s="844">
        <v>2516</v>
      </c>
      <c r="AQ88" s="844"/>
      <c r="AR88" s="844"/>
      <c r="AS88" s="844"/>
      <c r="AT88" s="844"/>
      <c r="AU88" s="844">
        <v>919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78</v>
      </c>
      <c r="CS102" s="852"/>
      <c r="CT102" s="852"/>
      <c r="CU102" s="852"/>
      <c r="CV102" s="891"/>
      <c r="CW102" s="890">
        <v>28</v>
      </c>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294</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294</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294</v>
      </c>
      <c r="DR109" s="893"/>
      <c r="DS109" s="893"/>
      <c r="DT109" s="893"/>
      <c r="DU109" s="894"/>
      <c r="DV109" s="892" t="s">
        <v>412</v>
      </c>
      <c r="DW109" s="893"/>
      <c r="DX109" s="893"/>
      <c r="DY109" s="893"/>
      <c r="DZ109" s="895"/>
    </row>
    <row r="110" spans="1:131" s="230" customFormat="1" ht="26.25" customHeight="1" x14ac:dyDescent="0.15">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2914961</v>
      </c>
      <c r="AB110" s="900"/>
      <c r="AC110" s="900"/>
      <c r="AD110" s="900"/>
      <c r="AE110" s="901"/>
      <c r="AF110" s="902">
        <v>2981545</v>
      </c>
      <c r="AG110" s="900"/>
      <c r="AH110" s="900"/>
      <c r="AI110" s="900"/>
      <c r="AJ110" s="901"/>
      <c r="AK110" s="902">
        <v>3192074</v>
      </c>
      <c r="AL110" s="900"/>
      <c r="AM110" s="900"/>
      <c r="AN110" s="900"/>
      <c r="AO110" s="901"/>
      <c r="AP110" s="903">
        <v>32.1</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26296282</v>
      </c>
      <c r="BR110" s="931"/>
      <c r="BS110" s="931"/>
      <c r="BT110" s="931"/>
      <c r="BU110" s="931"/>
      <c r="BV110" s="931">
        <v>25143600</v>
      </c>
      <c r="BW110" s="931"/>
      <c r="BX110" s="931"/>
      <c r="BY110" s="931"/>
      <c r="BZ110" s="931"/>
      <c r="CA110" s="931">
        <v>23794507</v>
      </c>
      <c r="CB110" s="931"/>
      <c r="CC110" s="931"/>
      <c r="CD110" s="931"/>
      <c r="CE110" s="931"/>
      <c r="CF110" s="944">
        <v>239.5</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2830650</v>
      </c>
      <c r="BR112" s="926"/>
      <c r="BS112" s="926"/>
      <c r="BT112" s="926"/>
      <c r="BU112" s="926"/>
      <c r="BV112" s="926">
        <v>2545869</v>
      </c>
      <c r="BW112" s="926"/>
      <c r="BX112" s="926"/>
      <c r="BY112" s="926"/>
      <c r="BZ112" s="926"/>
      <c r="CA112" s="926">
        <v>2459558</v>
      </c>
      <c r="CB112" s="926"/>
      <c r="CC112" s="926"/>
      <c r="CD112" s="926"/>
      <c r="CE112" s="926"/>
      <c r="CF112" s="920">
        <v>24.8</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255394</v>
      </c>
      <c r="AB113" s="938"/>
      <c r="AC113" s="938"/>
      <c r="AD113" s="938"/>
      <c r="AE113" s="939"/>
      <c r="AF113" s="940">
        <v>272979</v>
      </c>
      <c r="AG113" s="938"/>
      <c r="AH113" s="938"/>
      <c r="AI113" s="938"/>
      <c r="AJ113" s="939"/>
      <c r="AK113" s="940">
        <v>265770</v>
      </c>
      <c r="AL113" s="938"/>
      <c r="AM113" s="938"/>
      <c r="AN113" s="938"/>
      <c r="AO113" s="939"/>
      <c r="AP113" s="941">
        <v>2.7</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v>940503</v>
      </c>
      <c r="BR113" s="926"/>
      <c r="BS113" s="926"/>
      <c r="BT113" s="926"/>
      <c r="BU113" s="926"/>
      <c r="BV113" s="926">
        <v>992146</v>
      </c>
      <c r="BW113" s="926"/>
      <c r="BX113" s="926"/>
      <c r="BY113" s="926"/>
      <c r="BZ113" s="926"/>
      <c r="CA113" s="926">
        <v>919028</v>
      </c>
      <c r="CB113" s="926"/>
      <c r="CC113" s="926"/>
      <c r="CD113" s="926"/>
      <c r="CE113" s="926"/>
      <c r="CF113" s="920">
        <v>9.1999999999999993</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79292</v>
      </c>
      <c r="AB114" s="959"/>
      <c r="AC114" s="959"/>
      <c r="AD114" s="959"/>
      <c r="AE114" s="960"/>
      <c r="AF114" s="961">
        <v>75466</v>
      </c>
      <c r="AG114" s="959"/>
      <c r="AH114" s="959"/>
      <c r="AI114" s="959"/>
      <c r="AJ114" s="960"/>
      <c r="AK114" s="961">
        <v>102794</v>
      </c>
      <c r="AL114" s="959"/>
      <c r="AM114" s="959"/>
      <c r="AN114" s="959"/>
      <c r="AO114" s="960"/>
      <c r="AP114" s="962">
        <v>1</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1230773</v>
      </c>
      <c r="BR114" s="926"/>
      <c r="BS114" s="926"/>
      <c r="BT114" s="926"/>
      <c r="BU114" s="926"/>
      <c r="BV114" s="926">
        <v>1909439</v>
      </c>
      <c r="BW114" s="926"/>
      <c r="BX114" s="926"/>
      <c r="BY114" s="926"/>
      <c r="BZ114" s="926"/>
      <c r="CA114" s="926">
        <v>2349772</v>
      </c>
      <c r="CB114" s="926"/>
      <c r="CC114" s="926"/>
      <c r="CD114" s="926"/>
      <c r="CE114" s="926"/>
      <c r="CF114" s="920">
        <v>23.6</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11372</v>
      </c>
      <c r="AB115" s="938"/>
      <c r="AC115" s="938"/>
      <c r="AD115" s="938"/>
      <c r="AE115" s="939"/>
      <c r="AF115" s="940">
        <v>6277</v>
      </c>
      <c r="AG115" s="938"/>
      <c r="AH115" s="938"/>
      <c r="AI115" s="938"/>
      <c r="AJ115" s="939"/>
      <c r="AK115" s="940">
        <v>5097</v>
      </c>
      <c r="AL115" s="938"/>
      <c r="AM115" s="938"/>
      <c r="AN115" s="938"/>
      <c r="AO115" s="939"/>
      <c r="AP115" s="941">
        <v>0.1</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v>96</v>
      </c>
      <c r="AL116" s="959"/>
      <c r="AM116" s="959"/>
      <c r="AN116" s="959"/>
      <c r="AO116" s="960"/>
      <c r="AP116" s="962">
        <v>0</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3261019</v>
      </c>
      <c r="AB117" s="979"/>
      <c r="AC117" s="979"/>
      <c r="AD117" s="979"/>
      <c r="AE117" s="980"/>
      <c r="AF117" s="981">
        <v>3336267</v>
      </c>
      <c r="AG117" s="979"/>
      <c r="AH117" s="979"/>
      <c r="AI117" s="979"/>
      <c r="AJ117" s="980"/>
      <c r="AK117" s="981">
        <v>3565831</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294</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442</v>
      </c>
      <c r="BP119" s="1005"/>
      <c r="BQ119" s="999">
        <v>31298208</v>
      </c>
      <c r="BR119" s="1000"/>
      <c r="BS119" s="1000"/>
      <c r="BT119" s="1000"/>
      <c r="BU119" s="1000"/>
      <c r="BV119" s="1000">
        <v>30591054</v>
      </c>
      <c r="BW119" s="1000"/>
      <c r="BX119" s="1000"/>
      <c r="BY119" s="1000"/>
      <c r="BZ119" s="1000"/>
      <c r="CA119" s="1000">
        <v>29522865</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6331991</v>
      </c>
      <c r="BR120" s="931"/>
      <c r="BS120" s="931"/>
      <c r="BT120" s="931"/>
      <c r="BU120" s="931"/>
      <c r="BV120" s="931">
        <v>7069242</v>
      </c>
      <c r="BW120" s="931"/>
      <c r="BX120" s="931"/>
      <c r="BY120" s="931"/>
      <c r="BZ120" s="931"/>
      <c r="CA120" s="931">
        <v>7394085</v>
      </c>
      <c r="CB120" s="931"/>
      <c r="CC120" s="931"/>
      <c r="CD120" s="931"/>
      <c r="CE120" s="931"/>
      <c r="CF120" s="944">
        <v>74.400000000000006</v>
      </c>
      <c r="CG120" s="945"/>
      <c r="CH120" s="945"/>
      <c r="CI120" s="945"/>
      <c r="CJ120" s="945"/>
      <c r="CK120" s="1006" t="s">
        <v>446</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1544442</v>
      </c>
      <c r="DH120" s="931"/>
      <c r="DI120" s="931"/>
      <c r="DJ120" s="931"/>
      <c r="DK120" s="931"/>
      <c r="DL120" s="931">
        <v>1486509</v>
      </c>
      <c r="DM120" s="931"/>
      <c r="DN120" s="931"/>
      <c r="DO120" s="931"/>
      <c r="DP120" s="931"/>
      <c r="DQ120" s="931">
        <v>1423699</v>
      </c>
      <c r="DR120" s="931"/>
      <c r="DS120" s="931"/>
      <c r="DT120" s="931"/>
      <c r="DU120" s="931"/>
      <c r="DV120" s="932">
        <v>14.3</v>
      </c>
      <c r="DW120" s="932"/>
      <c r="DX120" s="932"/>
      <c r="DY120" s="932"/>
      <c r="DZ120" s="933"/>
    </row>
    <row r="121" spans="1:130" s="230" customFormat="1" ht="26.25" customHeight="1" x14ac:dyDescent="0.15">
      <c r="A121" s="1057"/>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v>848732</v>
      </c>
      <c r="BR121" s="926"/>
      <c r="BS121" s="926"/>
      <c r="BT121" s="926"/>
      <c r="BU121" s="926"/>
      <c r="BV121" s="926">
        <v>1018653</v>
      </c>
      <c r="BW121" s="926"/>
      <c r="BX121" s="926"/>
      <c r="BY121" s="926"/>
      <c r="BZ121" s="926"/>
      <c r="CA121" s="926">
        <v>1120345</v>
      </c>
      <c r="CB121" s="926"/>
      <c r="CC121" s="926"/>
      <c r="CD121" s="926"/>
      <c r="CE121" s="926"/>
      <c r="CF121" s="920">
        <v>11.3</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1286208</v>
      </c>
      <c r="DH121" s="926"/>
      <c r="DI121" s="926"/>
      <c r="DJ121" s="926"/>
      <c r="DK121" s="926"/>
      <c r="DL121" s="926">
        <v>1059360</v>
      </c>
      <c r="DM121" s="926"/>
      <c r="DN121" s="926"/>
      <c r="DO121" s="926"/>
      <c r="DP121" s="926"/>
      <c r="DQ121" s="926">
        <v>1035859</v>
      </c>
      <c r="DR121" s="926"/>
      <c r="DS121" s="926"/>
      <c r="DT121" s="926"/>
      <c r="DU121" s="926"/>
      <c r="DV121" s="927">
        <v>10.4</v>
      </c>
      <c r="DW121" s="927"/>
      <c r="DX121" s="927"/>
      <c r="DY121" s="927"/>
      <c r="DZ121" s="928"/>
    </row>
    <row r="122" spans="1:130" s="230" customFormat="1" ht="26.25" customHeight="1" x14ac:dyDescent="0.15">
      <c r="A122" s="1057"/>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21734875</v>
      </c>
      <c r="BR122" s="1000"/>
      <c r="BS122" s="1000"/>
      <c r="BT122" s="1000"/>
      <c r="BU122" s="1000"/>
      <c r="BV122" s="1000">
        <v>20615769</v>
      </c>
      <c r="BW122" s="1000"/>
      <c r="BX122" s="1000"/>
      <c r="BY122" s="1000"/>
      <c r="BZ122" s="1000"/>
      <c r="CA122" s="1000">
        <v>19162376</v>
      </c>
      <c r="CB122" s="1000"/>
      <c r="CC122" s="1000"/>
      <c r="CD122" s="1000"/>
      <c r="CE122" s="1000"/>
      <c r="CF122" s="1017">
        <v>192.9</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450</v>
      </c>
      <c r="BP123" s="1005"/>
      <c r="BQ123" s="1063">
        <v>28915598</v>
      </c>
      <c r="BR123" s="1064"/>
      <c r="BS123" s="1064"/>
      <c r="BT123" s="1064"/>
      <c r="BU123" s="1064"/>
      <c r="BV123" s="1064">
        <v>28703664</v>
      </c>
      <c r="BW123" s="1064"/>
      <c r="BX123" s="1064"/>
      <c r="BY123" s="1064"/>
      <c r="BZ123" s="1064"/>
      <c r="CA123" s="1064">
        <v>27676806</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22.8</v>
      </c>
      <c r="BR124" s="1027"/>
      <c r="BS124" s="1027"/>
      <c r="BT124" s="1027"/>
      <c r="BU124" s="1027"/>
      <c r="BV124" s="1027">
        <v>18.600000000000001</v>
      </c>
      <c r="BW124" s="1027"/>
      <c r="BX124" s="1027"/>
      <c r="BY124" s="1027"/>
      <c r="BZ124" s="1027"/>
      <c r="CA124" s="1027">
        <v>18.5</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11372</v>
      </c>
      <c r="AB127" s="959"/>
      <c r="AC127" s="959"/>
      <c r="AD127" s="959"/>
      <c r="AE127" s="960"/>
      <c r="AF127" s="961">
        <v>6277</v>
      </c>
      <c r="AG127" s="959"/>
      <c r="AH127" s="959"/>
      <c r="AI127" s="959"/>
      <c r="AJ127" s="960"/>
      <c r="AK127" s="961">
        <v>5097</v>
      </c>
      <c r="AL127" s="959"/>
      <c r="AM127" s="959"/>
      <c r="AN127" s="959"/>
      <c r="AO127" s="960"/>
      <c r="AP127" s="962">
        <v>0.1</v>
      </c>
      <c r="AQ127" s="963"/>
      <c r="AR127" s="963"/>
      <c r="AS127" s="963"/>
      <c r="AT127" s="964"/>
      <c r="AU127" s="232"/>
      <c r="AV127" s="232"/>
      <c r="AW127" s="232"/>
      <c r="AX127" s="1031" t="s">
        <v>457</v>
      </c>
      <c r="AY127" s="1032"/>
      <c r="AZ127" s="1032"/>
      <c r="BA127" s="1032"/>
      <c r="BB127" s="1032"/>
      <c r="BC127" s="1032"/>
      <c r="BD127" s="1032"/>
      <c r="BE127" s="1033"/>
      <c r="BF127" s="1034" t="s">
        <v>458</v>
      </c>
      <c r="BG127" s="1032"/>
      <c r="BH127" s="1032"/>
      <c r="BI127" s="1032"/>
      <c r="BJ127" s="1032"/>
      <c r="BK127" s="1032"/>
      <c r="BL127" s="1033"/>
      <c r="BM127" s="1034" t="s">
        <v>459</v>
      </c>
      <c r="BN127" s="1032"/>
      <c r="BO127" s="1032"/>
      <c r="BP127" s="1032"/>
      <c r="BQ127" s="1032"/>
      <c r="BR127" s="1032"/>
      <c r="BS127" s="1033"/>
      <c r="BT127" s="1034" t="s">
        <v>460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463</v>
      </c>
      <c r="X128" s="1043"/>
      <c r="Y128" s="1043"/>
      <c r="Z128" s="1044"/>
      <c r="AA128" s="1045">
        <v>91300</v>
      </c>
      <c r="AB128" s="1046"/>
      <c r="AC128" s="1046"/>
      <c r="AD128" s="1046"/>
      <c r="AE128" s="1047"/>
      <c r="AF128" s="1048">
        <v>85252</v>
      </c>
      <c r="AG128" s="1046"/>
      <c r="AH128" s="1046"/>
      <c r="AI128" s="1046"/>
      <c r="AJ128" s="1047"/>
      <c r="AK128" s="1048">
        <v>72732</v>
      </c>
      <c r="AL128" s="1046"/>
      <c r="AM128" s="1046"/>
      <c r="AN128" s="1046"/>
      <c r="AO128" s="1047"/>
      <c r="AP128" s="1049"/>
      <c r="AQ128" s="1050"/>
      <c r="AR128" s="1050"/>
      <c r="AS128" s="1050"/>
      <c r="AT128" s="1051"/>
      <c r="AU128" s="232"/>
      <c r="AV128" s="232"/>
      <c r="AW128" s="232"/>
      <c r="AX128" s="896" t="s">
        <v>464</v>
      </c>
      <c r="AY128" s="897"/>
      <c r="AZ128" s="897"/>
      <c r="BA128" s="897"/>
      <c r="BB128" s="897"/>
      <c r="BC128" s="897"/>
      <c r="BD128" s="897"/>
      <c r="BE128" s="898"/>
      <c r="BF128" s="1052" t="s">
        <v>122</v>
      </c>
      <c r="BG128" s="1053"/>
      <c r="BH128" s="1053"/>
      <c r="BI128" s="1053"/>
      <c r="BJ128" s="1053"/>
      <c r="BK128" s="1053"/>
      <c r="BL128" s="1054"/>
      <c r="BM128" s="1052">
        <v>13</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465</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12931064</v>
      </c>
      <c r="AB129" s="959"/>
      <c r="AC129" s="959"/>
      <c r="AD129" s="959"/>
      <c r="AE129" s="960"/>
      <c r="AF129" s="961">
        <v>12651437</v>
      </c>
      <c r="AG129" s="959"/>
      <c r="AH129" s="959"/>
      <c r="AI129" s="959"/>
      <c r="AJ129" s="960"/>
      <c r="AK129" s="961">
        <v>12510327</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122</v>
      </c>
      <c r="BG129" s="1067"/>
      <c r="BH129" s="1067"/>
      <c r="BI129" s="1067"/>
      <c r="BJ129" s="1067"/>
      <c r="BK129" s="1067"/>
      <c r="BL129" s="1068"/>
      <c r="BM129" s="1066">
        <v>18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2507677</v>
      </c>
      <c r="AB130" s="959"/>
      <c r="AC130" s="959"/>
      <c r="AD130" s="959"/>
      <c r="AE130" s="960"/>
      <c r="AF130" s="961">
        <v>2508016</v>
      </c>
      <c r="AG130" s="959"/>
      <c r="AH130" s="959"/>
      <c r="AI130" s="959"/>
      <c r="AJ130" s="960"/>
      <c r="AK130" s="961">
        <v>2573993</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7.6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10423387</v>
      </c>
      <c r="AB131" s="986"/>
      <c r="AC131" s="986"/>
      <c r="AD131" s="986"/>
      <c r="AE131" s="987"/>
      <c r="AF131" s="985">
        <v>10143421</v>
      </c>
      <c r="AG131" s="986"/>
      <c r="AH131" s="986"/>
      <c r="AI131" s="986"/>
      <c r="AJ131" s="987"/>
      <c r="AK131" s="985">
        <v>9936334</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6"/>
      <c r="BF131" s="1084">
        <v>18.5</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6.3515055140000003</v>
      </c>
      <c r="AB132" s="1097"/>
      <c r="AC132" s="1097"/>
      <c r="AD132" s="1097"/>
      <c r="AE132" s="1098"/>
      <c r="AF132" s="1099">
        <v>7.3249350489999996</v>
      </c>
      <c r="AG132" s="1097"/>
      <c r="AH132" s="1097"/>
      <c r="AI132" s="1097"/>
      <c r="AJ132" s="1098"/>
      <c r="AK132" s="1099">
        <v>9.2499507360000006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6.6</v>
      </c>
      <c r="AB133" s="1080"/>
      <c r="AC133" s="1080"/>
      <c r="AD133" s="1080"/>
      <c r="AE133" s="1081"/>
      <c r="AF133" s="1079">
        <v>6.5</v>
      </c>
      <c r="AG133" s="1080"/>
      <c r="AH133" s="1080"/>
      <c r="AI133" s="1080"/>
      <c r="AJ133" s="1081"/>
      <c r="AK133" s="1079">
        <v>7.6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blg/PXaXsZvHlEk9/KjXjNUhIMsgS8BUNZjpK3ysmcBGYLKYw4k/iOjbzgCY1xRwtvuFvNfxpkjf2UtRJoJTw==" saltValue="+ws+aiSQMaclO6wcFR6of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eaw1B9R2smW5/9qtANuH5VUDWUyPmCpklxQ5usBIDeOO3gRJlFbFxC6oRH5hjP1QjbmhqTsgM/+JIfr8CGnlDg==" saltValue="Tgpi8CamPPDdqTceureL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E5nhAr/lqTYZDpkgG2aUZSLxnRl/VPXYpZLVPGgDEJahOkA3XgC2zOhz21YMS8Xvl+a2jxSUkziF+z4smZwTw==" saltValue="DmJsjA0P1p5EsTjouHgx2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3909465</v>
      </c>
      <c r="AP9" s="281">
        <v>160487</v>
      </c>
      <c r="AQ9" s="282">
        <v>107616</v>
      </c>
      <c r="AR9" s="283">
        <v>49.1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20778</v>
      </c>
      <c r="AP10" s="284">
        <v>853</v>
      </c>
      <c r="AQ10" s="285">
        <v>10095</v>
      </c>
      <c r="AR10" s="286">
        <v>-91.6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v>436</v>
      </c>
      <c r="AP11" s="284">
        <v>18</v>
      </c>
      <c r="AQ11" s="285">
        <v>1704</v>
      </c>
      <c r="AR11" s="286">
        <v>-98.9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488</v>
      </c>
      <c r="AP12" s="284" t="s">
        <v>488</v>
      </c>
      <c r="AQ12" s="285">
        <v>7</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v>104464</v>
      </c>
      <c r="AP13" s="284">
        <v>4288</v>
      </c>
      <c r="AQ13" s="285">
        <v>4110</v>
      </c>
      <c r="AR13" s="286">
        <v>4.3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v>19995</v>
      </c>
      <c r="AP14" s="284">
        <v>821</v>
      </c>
      <c r="AQ14" s="285">
        <v>2451</v>
      </c>
      <c r="AR14" s="286">
        <v>-66.5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-116801</v>
      </c>
      <c r="AP15" s="284">
        <v>-4795</v>
      </c>
      <c r="AQ15" s="285">
        <v>-6399</v>
      </c>
      <c r="AR15" s="286">
        <v>-25.1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3938337</v>
      </c>
      <c r="AP16" s="284">
        <v>161672</v>
      </c>
      <c r="AQ16" s="285">
        <v>119584</v>
      </c>
      <c r="AR16" s="286">
        <v>35.200000000000003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14.98</v>
      </c>
      <c r="AP21" s="298">
        <v>10.86</v>
      </c>
      <c r="AQ21" s="299">
        <v>4.12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95.9</v>
      </c>
      <c r="AP22" s="303">
        <v>97.3</v>
      </c>
      <c r="AQ22" s="304">
        <v>-1.4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3192074</v>
      </c>
      <c r="AP32" s="312">
        <v>131038</v>
      </c>
      <c r="AQ32" s="313">
        <v>75090</v>
      </c>
      <c r="AR32" s="314">
        <v>74.5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488</v>
      </c>
      <c r="AP34" s="312" t="s">
        <v>488</v>
      </c>
      <c r="AQ34" s="313">
        <v>1</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265770</v>
      </c>
      <c r="AP35" s="312">
        <v>10910</v>
      </c>
      <c r="AQ35" s="313">
        <v>17211</v>
      </c>
      <c r="AR35" s="314">
        <v>-36.6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v>102794</v>
      </c>
      <c r="AP36" s="312">
        <v>4220</v>
      </c>
      <c r="AQ36" s="313">
        <v>2478</v>
      </c>
      <c r="AR36" s="314">
        <v>70.3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v>5097</v>
      </c>
      <c r="AP37" s="312">
        <v>209</v>
      </c>
      <c r="AQ37" s="313">
        <v>654</v>
      </c>
      <c r="AR37" s="314">
        <v>-68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v>96</v>
      </c>
      <c r="AP38" s="315">
        <v>4</v>
      </c>
      <c r="AQ38" s="316">
        <v>4</v>
      </c>
      <c r="AR38" s="304">
        <v>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v>-72732</v>
      </c>
      <c r="AP39" s="312">
        <v>-2986</v>
      </c>
      <c r="AQ39" s="313">
        <v>-3502</v>
      </c>
      <c r="AR39" s="314">
        <v>-14.7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-2573993</v>
      </c>
      <c r="AP40" s="312">
        <v>-105665</v>
      </c>
      <c r="AQ40" s="313">
        <v>-63750</v>
      </c>
      <c r="AR40" s="314">
        <v>65.7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919106</v>
      </c>
      <c r="AP41" s="312">
        <v>37730</v>
      </c>
      <c r="AQ41" s="313">
        <v>28185</v>
      </c>
      <c r="AR41" s="314">
        <v>33.9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5089416</v>
      </c>
      <c r="AN51" s="334">
        <v>192497</v>
      </c>
      <c r="AO51" s="335">
        <v>20</v>
      </c>
      <c r="AP51" s="336">
        <v>94081</v>
      </c>
      <c r="AQ51" s="337">
        <v>10.5</v>
      </c>
      <c r="AR51" s="338">
        <v>9.5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3063270</v>
      </c>
      <c r="AN52" s="342">
        <v>115862</v>
      </c>
      <c r="AO52" s="343">
        <v>24.6</v>
      </c>
      <c r="AP52" s="344">
        <v>48949</v>
      </c>
      <c r="AQ52" s="345">
        <v>11.5</v>
      </c>
      <c r="AR52" s="346">
        <v>13.1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3215603</v>
      </c>
      <c r="AN53" s="334">
        <v>123787</v>
      </c>
      <c r="AO53" s="335">
        <v>-35.700000000000003</v>
      </c>
      <c r="AP53" s="336">
        <v>92632</v>
      </c>
      <c r="AQ53" s="337">
        <v>-1.5</v>
      </c>
      <c r="AR53" s="338">
        <v>-34.200000000000003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1669877</v>
      </c>
      <c r="AN54" s="342">
        <v>64283</v>
      </c>
      <c r="AO54" s="343">
        <v>-44.5</v>
      </c>
      <c r="AP54" s="344">
        <v>47978</v>
      </c>
      <c r="AQ54" s="345">
        <v>-2</v>
      </c>
      <c r="AR54" s="346">
        <v>-42.5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2134798</v>
      </c>
      <c r="AN55" s="334">
        <v>83737</v>
      </c>
      <c r="AO55" s="335">
        <v>-32.4</v>
      </c>
      <c r="AP55" s="336">
        <v>96469</v>
      </c>
      <c r="AQ55" s="337">
        <v>4.0999999999999996</v>
      </c>
      <c r="AR55" s="338">
        <v>-36.5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1069438</v>
      </c>
      <c r="AN56" s="342">
        <v>41949</v>
      </c>
      <c r="AO56" s="343">
        <v>-34.700000000000003</v>
      </c>
      <c r="AP56" s="344">
        <v>49775</v>
      </c>
      <c r="AQ56" s="345">
        <v>3.7</v>
      </c>
      <c r="AR56" s="346">
        <v>-38.4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2501537</v>
      </c>
      <c r="AN57" s="334">
        <v>100238</v>
      </c>
      <c r="AO57" s="335">
        <v>19.7</v>
      </c>
      <c r="AP57" s="336">
        <v>85743</v>
      </c>
      <c r="AQ57" s="337">
        <v>-11.1</v>
      </c>
      <c r="AR57" s="338">
        <v>30.8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1174512</v>
      </c>
      <c r="AN58" s="342">
        <v>47063</v>
      </c>
      <c r="AO58" s="343">
        <v>12.2</v>
      </c>
      <c r="AP58" s="344">
        <v>45231</v>
      </c>
      <c r="AQ58" s="345">
        <v>-9.1</v>
      </c>
      <c r="AR58" s="346">
        <v>21.3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2347809</v>
      </c>
      <c r="AN59" s="334">
        <v>96380</v>
      </c>
      <c r="AO59" s="335">
        <v>-3.8</v>
      </c>
      <c r="AP59" s="336">
        <v>92509</v>
      </c>
      <c r="AQ59" s="337">
        <v>7.9</v>
      </c>
      <c r="AR59" s="338">
        <v>-11.7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1435555</v>
      </c>
      <c r="AN60" s="342">
        <v>58931</v>
      </c>
      <c r="AO60" s="343">
        <v>25.2</v>
      </c>
      <c r="AP60" s="344">
        <v>52274</v>
      </c>
      <c r="AQ60" s="345">
        <v>15.6</v>
      </c>
      <c r="AR60" s="346">
        <v>9.6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3057833</v>
      </c>
      <c r="AN61" s="349">
        <v>119328</v>
      </c>
      <c r="AO61" s="350">
        <v>-6.4</v>
      </c>
      <c r="AP61" s="351">
        <v>92287</v>
      </c>
      <c r="AQ61" s="352">
        <v>2</v>
      </c>
      <c r="AR61" s="338">
        <v>-8.4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1682530</v>
      </c>
      <c r="AN62" s="342">
        <v>65618</v>
      </c>
      <c r="AO62" s="343">
        <v>-3.4</v>
      </c>
      <c r="AP62" s="344">
        <v>48841</v>
      </c>
      <c r="AQ62" s="345">
        <v>3.9</v>
      </c>
      <c r="AR62" s="346">
        <v>-7.3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FbgoWsq8XiipvSOUbfeu1AGMBt0VqorxsbUkTHtmpVaxpYI1KfPAzP9AOw7TY0pLWJ6zc4A/DqGlK7jI9Mp+MQ==" saltValue="bXe4zMpYxwv1/5YOuxRK1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wGYB3RiJ/W1ghraAHeXI22UdLRHSWGpaKqrRcXfef746oUHHRFhCLAhnM52EK7tDqQ3yMrosyoR/sDhyU9ogTw==" saltValue="mBcuourxjEVrV7k6x4P4D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H8A3OZ7mTHNFzZYGyWt8OwKYYMbonMMw37tbC4tOwepRUE/ai7T4arKW3xI12Fv7KmGGETZJPjqRNcumfXDFsA==" saltValue="8CPkvZViu6SYuZMCctSEE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8.7100000000000009</v>
      </c>
      <c r="G47" s="12">
        <v>10.43</v>
      </c>
      <c r="H47" s="12">
        <v>12.02</v>
      </c>
      <c r="I47" s="12">
        <v>15.48</v>
      </c>
      <c r="J47" s="13">
        <v>14.73</v>
      </c>
    </row>
    <row r="48" spans="2:10" ht="57.75" customHeight="1" x14ac:dyDescent="0.15">
      <c r="B48" s="14"/>
      <c r="C48" s="1141" t="s">
        <v>4</v>
      </c>
      <c r="D48" s="1141"/>
      <c r="E48" s="1142"/>
      <c r="F48" s="15">
        <v>3.69</v>
      </c>
      <c r="G48" s="16">
        <v>3.62</v>
      </c>
      <c r="H48" s="16">
        <v>5.77</v>
      </c>
      <c r="I48" s="16">
        <v>4.1399999999999997</v>
      </c>
      <c r="J48" s="17">
        <v>4.34</v>
      </c>
    </row>
    <row r="49" spans="2:10" ht="57.75" customHeight="1" thickBot="1" x14ac:dyDescent="0.2">
      <c r="B49" s="18"/>
      <c r="C49" s="1143" t="s">
        <v>5</v>
      </c>
      <c r="D49" s="1143"/>
      <c r="E49" s="1144"/>
      <c r="F49" s="19">
        <v>1.35</v>
      </c>
      <c r="G49" s="20">
        <v>2.0499999999999998</v>
      </c>
      <c r="H49" s="20">
        <v>4.2</v>
      </c>
      <c r="I49" s="20">
        <v>1.43</v>
      </c>
      <c r="J49" s="21" t="s">
        <v>531</v>
      </c>
    </row>
    <row r="50" spans="2:10" x14ac:dyDescent="0.15"/>
  </sheetData>
  <sheetProtection algorithmName="SHA-512" hashValue="MZ+vpCCLYtrNKigdH/sUqjJn133IWPam8b+y/B3V+A2ex+yHXof/hAPo5T4vtDKx91v5XidDLoTuKQjfwT91eQ==" saltValue="NPhyG7klAQwAtXCVA6mG6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532</v>
      </c>
      <c r="D34" s="1151"/>
      <c r="E34" s="1152"/>
      <c r="F34" s="32">
        <v>7.66</v>
      </c>
      <c r="G34" s="33">
        <v>7.34</v>
      </c>
      <c r="H34" s="33">
        <v>6.24</v>
      </c>
      <c r="I34" s="33">
        <v>6.42</v>
      </c>
      <c r="J34" s="34">
        <v>6.64</v>
      </c>
      <c r="K34" s="22"/>
      <c r="L34" s="22"/>
      <c r="M34" s="22"/>
      <c r="N34" s="22"/>
      <c r="O34" s="22"/>
      <c r="P34" s="22"/>
    </row>
    <row r="35" spans="1:16" ht="39" customHeight="1" x14ac:dyDescent="0.15">
      <c r="A35" s="22"/>
      <c r="B35" s="35"/>
      <c r="C35" s="1145" t="s">
        <v>533</v>
      </c>
      <c r="D35" s="1146"/>
      <c r="E35" s="1147"/>
      <c r="F35" s="36">
        <v>3.57</v>
      </c>
      <c r="G35" s="37">
        <v>3.56</v>
      </c>
      <c r="H35" s="37">
        <v>5.59</v>
      </c>
      <c r="I35" s="37">
        <v>3.88</v>
      </c>
      <c r="J35" s="38">
        <v>4.2</v>
      </c>
      <c r="K35" s="22"/>
      <c r="L35" s="22"/>
      <c r="M35" s="22"/>
      <c r="N35" s="22"/>
      <c r="O35" s="22"/>
      <c r="P35" s="22"/>
    </row>
    <row r="36" spans="1:16" ht="39" customHeight="1" x14ac:dyDescent="0.15">
      <c r="A36" s="22"/>
      <c r="B36" s="35"/>
      <c r="C36" s="1145" t="s">
        <v>534</v>
      </c>
      <c r="D36" s="1146"/>
      <c r="E36" s="1147"/>
      <c r="F36" s="36">
        <v>0.59</v>
      </c>
      <c r="G36" s="37">
        <v>0.92</v>
      </c>
      <c r="H36" s="37">
        <v>1.35</v>
      </c>
      <c r="I36" s="37">
        <v>1.89</v>
      </c>
      <c r="J36" s="38">
        <v>1.56</v>
      </c>
      <c r="K36" s="22"/>
      <c r="L36" s="22"/>
      <c r="M36" s="22"/>
      <c r="N36" s="22"/>
      <c r="O36" s="22"/>
      <c r="P36" s="22"/>
    </row>
    <row r="37" spans="1:16" ht="39" customHeight="1" x14ac:dyDescent="0.15">
      <c r="A37" s="22"/>
      <c r="B37" s="35"/>
      <c r="C37" s="1145" t="s">
        <v>535</v>
      </c>
      <c r="D37" s="1146"/>
      <c r="E37" s="1147"/>
      <c r="F37" s="36">
        <v>0</v>
      </c>
      <c r="G37" s="37">
        <v>0</v>
      </c>
      <c r="H37" s="37">
        <v>0</v>
      </c>
      <c r="I37" s="37">
        <v>0</v>
      </c>
      <c r="J37" s="38">
        <v>0.53</v>
      </c>
      <c r="K37" s="22"/>
      <c r="L37" s="22"/>
      <c r="M37" s="22"/>
      <c r="N37" s="22"/>
      <c r="O37" s="22"/>
      <c r="P37" s="22"/>
    </row>
    <row r="38" spans="1:16" ht="39" customHeight="1" x14ac:dyDescent="0.15">
      <c r="A38" s="22"/>
      <c r="B38" s="35"/>
      <c r="C38" s="1145" t="s">
        <v>536</v>
      </c>
      <c r="D38" s="1146"/>
      <c r="E38" s="1147"/>
      <c r="F38" s="36">
        <v>0.11</v>
      </c>
      <c r="G38" s="37">
        <v>0.05</v>
      </c>
      <c r="H38" s="37">
        <v>0.17</v>
      </c>
      <c r="I38" s="37">
        <v>0.25</v>
      </c>
      <c r="J38" s="38">
        <v>0.13</v>
      </c>
      <c r="K38" s="22"/>
      <c r="L38" s="22"/>
      <c r="M38" s="22"/>
      <c r="N38" s="22"/>
      <c r="O38" s="22"/>
      <c r="P38" s="22"/>
    </row>
    <row r="39" spans="1:16" ht="39" customHeight="1" x14ac:dyDescent="0.15">
      <c r="A39" s="22"/>
      <c r="B39" s="35"/>
      <c r="C39" s="1145" t="s">
        <v>537</v>
      </c>
      <c r="D39" s="1146"/>
      <c r="E39" s="1147"/>
      <c r="F39" s="36">
        <v>0.31</v>
      </c>
      <c r="G39" s="37">
        <v>0.1</v>
      </c>
      <c r="H39" s="37">
        <v>0.08</v>
      </c>
      <c r="I39" s="37">
        <v>0.09</v>
      </c>
      <c r="J39" s="38">
        <v>0.1</v>
      </c>
      <c r="K39" s="22"/>
      <c r="L39" s="22"/>
      <c r="M39" s="22"/>
      <c r="N39" s="22"/>
      <c r="O39" s="22"/>
      <c r="P39" s="22"/>
    </row>
    <row r="40" spans="1:16" ht="39" customHeight="1" x14ac:dyDescent="0.15">
      <c r="A40" s="22"/>
      <c r="B40" s="35"/>
      <c r="C40" s="1145" t="s">
        <v>538</v>
      </c>
      <c r="D40" s="1146"/>
      <c r="E40" s="1147"/>
      <c r="F40" s="36">
        <v>0.02</v>
      </c>
      <c r="G40" s="37">
        <v>0.02</v>
      </c>
      <c r="H40" s="37">
        <v>0.03</v>
      </c>
      <c r="I40" s="37">
        <v>0.04</v>
      </c>
      <c r="J40" s="38">
        <v>0.05</v>
      </c>
      <c r="K40" s="22"/>
      <c r="L40" s="22"/>
      <c r="M40" s="22"/>
      <c r="N40" s="22"/>
      <c r="O40" s="22"/>
      <c r="P40" s="22"/>
    </row>
    <row r="41" spans="1:16" ht="39" customHeight="1" x14ac:dyDescent="0.15">
      <c r="A41" s="22"/>
      <c r="B41" s="35"/>
      <c r="C41" s="1145" t="s">
        <v>539</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540</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541</v>
      </c>
      <c r="D43" s="1149"/>
      <c r="E43" s="1150"/>
      <c r="F43" s="41" t="s">
        <v>488</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2oYglFTldzrFfKOIaFDPuRBpXuV3EZtR5aWHGQEPuYni2TPwMNtpWFhMVjAm3aXh2tkt0G0GM/7/Rk7NtUkcw==" saltValue="St2JltjGnaaw/S12QQ5T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2828</v>
      </c>
      <c r="L45" s="60">
        <v>2832</v>
      </c>
      <c r="M45" s="60">
        <v>2915</v>
      </c>
      <c r="N45" s="60">
        <v>2982</v>
      </c>
      <c r="O45" s="61">
        <v>3192</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488</v>
      </c>
      <c r="L46" s="64" t="s">
        <v>488</v>
      </c>
      <c r="M46" s="64" t="s">
        <v>488</v>
      </c>
      <c r="N46" s="64" t="s">
        <v>488</v>
      </c>
      <c r="O46" s="65" t="s">
        <v>488</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488</v>
      </c>
      <c r="L47" s="64" t="s">
        <v>488</v>
      </c>
      <c r="M47" s="64" t="s">
        <v>488</v>
      </c>
      <c r="N47" s="64" t="s">
        <v>488</v>
      </c>
      <c r="O47" s="65" t="s">
        <v>488</v>
      </c>
      <c r="P47" s="48"/>
      <c r="Q47" s="48"/>
      <c r="R47" s="48"/>
      <c r="S47" s="48"/>
      <c r="T47" s="48"/>
      <c r="U47" s="48"/>
    </row>
    <row r="48" spans="1:21" ht="30.75" customHeight="1" x14ac:dyDescent="0.15">
      <c r="A48" s="48"/>
      <c r="B48" s="1155"/>
      <c r="C48" s="1156"/>
      <c r="D48" s="62"/>
      <c r="E48" s="1161" t="s">
        <v>13</v>
      </c>
      <c r="F48" s="1161"/>
      <c r="G48" s="1161"/>
      <c r="H48" s="1161"/>
      <c r="I48" s="1161"/>
      <c r="J48" s="1162"/>
      <c r="K48" s="63">
        <v>324</v>
      </c>
      <c r="L48" s="64">
        <v>251</v>
      </c>
      <c r="M48" s="64">
        <v>255</v>
      </c>
      <c r="N48" s="64">
        <v>273</v>
      </c>
      <c r="O48" s="65">
        <v>266</v>
      </c>
      <c r="P48" s="48"/>
      <c r="Q48" s="48"/>
      <c r="R48" s="48"/>
      <c r="S48" s="48"/>
      <c r="T48" s="48"/>
      <c r="U48" s="48"/>
    </row>
    <row r="49" spans="1:21" ht="30.75" customHeight="1" x14ac:dyDescent="0.15">
      <c r="A49" s="48"/>
      <c r="B49" s="1155"/>
      <c r="C49" s="1156"/>
      <c r="D49" s="62"/>
      <c r="E49" s="1161" t="s">
        <v>14</v>
      </c>
      <c r="F49" s="1161"/>
      <c r="G49" s="1161"/>
      <c r="H49" s="1161"/>
      <c r="I49" s="1161"/>
      <c r="J49" s="1162"/>
      <c r="K49" s="63">
        <v>92</v>
      </c>
      <c r="L49" s="64">
        <v>95</v>
      </c>
      <c r="M49" s="64">
        <v>79</v>
      </c>
      <c r="N49" s="64">
        <v>75</v>
      </c>
      <c r="O49" s="65">
        <v>103</v>
      </c>
      <c r="P49" s="48"/>
      <c r="Q49" s="48"/>
      <c r="R49" s="48"/>
      <c r="S49" s="48"/>
      <c r="T49" s="48"/>
      <c r="U49" s="48"/>
    </row>
    <row r="50" spans="1:21" ht="30.75" customHeight="1" x14ac:dyDescent="0.15">
      <c r="A50" s="48"/>
      <c r="B50" s="1155"/>
      <c r="C50" s="1156"/>
      <c r="D50" s="62"/>
      <c r="E50" s="1161" t="s">
        <v>15</v>
      </c>
      <c r="F50" s="1161"/>
      <c r="G50" s="1161"/>
      <c r="H50" s="1161"/>
      <c r="I50" s="1161"/>
      <c r="J50" s="1162"/>
      <c r="K50" s="63">
        <v>11</v>
      </c>
      <c r="L50" s="64">
        <v>10</v>
      </c>
      <c r="M50" s="64">
        <v>11</v>
      </c>
      <c r="N50" s="64">
        <v>6</v>
      </c>
      <c r="O50" s="65">
        <v>5</v>
      </c>
      <c r="P50" s="48"/>
      <c r="Q50" s="48"/>
      <c r="R50" s="48"/>
      <c r="S50" s="48"/>
      <c r="T50" s="48"/>
      <c r="U50" s="48"/>
    </row>
    <row r="51" spans="1:21" ht="30.75" customHeight="1" x14ac:dyDescent="0.15">
      <c r="A51" s="48"/>
      <c r="B51" s="1157"/>
      <c r="C51" s="1158"/>
      <c r="D51" s="66"/>
      <c r="E51" s="1161" t="s">
        <v>16</v>
      </c>
      <c r="F51" s="1161"/>
      <c r="G51" s="1161"/>
      <c r="H51" s="1161"/>
      <c r="I51" s="1161"/>
      <c r="J51" s="1162"/>
      <c r="K51" s="63">
        <v>1</v>
      </c>
      <c r="L51" s="64">
        <v>2</v>
      </c>
      <c r="M51" s="64" t="s">
        <v>488</v>
      </c>
      <c r="N51" s="64" t="s">
        <v>488</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2523</v>
      </c>
      <c r="L52" s="64">
        <v>2591</v>
      </c>
      <c r="M52" s="64">
        <v>2599</v>
      </c>
      <c r="N52" s="64">
        <v>2593</v>
      </c>
      <c r="O52" s="65">
        <v>2647</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733</v>
      </c>
      <c r="L53" s="69">
        <v>599</v>
      </c>
      <c r="M53" s="69">
        <v>661</v>
      </c>
      <c r="N53" s="69">
        <v>743</v>
      </c>
      <c r="O53" s="70">
        <v>919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mU95/1D0t5zG6QxjMKZE+SXyVh2scYZWNCHKAUjHgrGyL+/vxVQ46AMZ0cPXMl1tHwPGvh3+GcETSzAD15mA==" saltValue="rbScsL65GRBHxxk1n/QPd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4" t="s">
        <v>30</v>
      </c>
      <c r="C41" s="1185"/>
      <c r="D41" s="105"/>
      <c r="E41" s="1190" t="s">
        <v>31</v>
      </c>
      <c r="F41" s="1190"/>
      <c r="G41" s="1190"/>
      <c r="H41" s="1191"/>
      <c r="I41" s="355">
        <v>27757</v>
      </c>
      <c r="J41" s="356">
        <v>27229</v>
      </c>
      <c r="K41" s="356">
        <v>26296</v>
      </c>
      <c r="L41" s="356">
        <v>25144</v>
      </c>
      <c r="M41" s="357">
        <v>23795</v>
      </c>
    </row>
    <row r="42" spans="2:13" ht="27.75" customHeight="1" x14ac:dyDescent="0.15">
      <c r="B42" s="1186"/>
      <c r="C42" s="1187"/>
      <c r="D42" s="106"/>
      <c r="E42" s="1192" t="s">
        <v>32</v>
      </c>
      <c r="F42" s="1192"/>
      <c r="G42" s="1192"/>
      <c r="H42" s="1193"/>
      <c r="I42" s="358" t="s">
        <v>488</v>
      </c>
      <c r="J42" s="359" t="s">
        <v>488</v>
      </c>
      <c r="K42" s="359" t="s">
        <v>488</v>
      </c>
      <c r="L42" s="359" t="s">
        <v>488</v>
      </c>
      <c r="M42" s="360" t="s">
        <v>488</v>
      </c>
    </row>
    <row r="43" spans="2:13" ht="27.75" customHeight="1" x14ac:dyDescent="0.15">
      <c r="B43" s="1186"/>
      <c r="C43" s="1187"/>
      <c r="D43" s="106"/>
      <c r="E43" s="1192" t="s">
        <v>33</v>
      </c>
      <c r="F43" s="1192"/>
      <c r="G43" s="1192"/>
      <c r="H43" s="1193"/>
      <c r="I43" s="358">
        <v>3511</v>
      </c>
      <c r="J43" s="359">
        <v>3195</v>
      </c>
      <c r="K43" s="359">
        <v>2831</v>
      </c>
      <c r="L43" s="359">
        <v>2546</v>
      </c>
      <c r="M43" s="360">
        <v>2460</v>
      </c>
    </row>
    <row r="44" spans="2:13" ht="27.75" customHeight="1" x14ac:dyDescent="0.15">
      <c r="B44" s="1186"/>
      <c r="C44" s="1187"/>
      <c r="D44" s="106"/>
      <c r="E44" s="1192" t="s">
        <v>34</v>
      </c>
      <c r="F44" s="1192"/>
      <c r="G44" s="1192"/>
      <c r="H44" s="1193"/>
      <c r="I44" s="358">
        <v>1113</v>
      </c>
      <c r="J44" s="359">
        <v>1010</v>
      </c>
      <c r="K44" s="359">
        <v>941</v>
      </c>
      <c r="L44" s="359">
        <v>992</v>
      </c>
      <c r="M44" s="360">
        <v>919</v>
      </c>
    </row>
    <row r="45" spans="2:13" ht="27.75" customHeight="1" x14ac:dyDescent="0.15">
      <c r="B45" s="1186"/>
      <c r="C45" s="1187"/>
      <c r="D45" s="106"/>
      <c r="E45" s="1192" t="s">
        <v>35</v>
      </c>
      <c r="F45" s="1192"/>
      <c r="G45" s="1192"/>
      <c r="H45" s="1193"/>
      <c r="I45" s="358">
        <v>646</v>
      </c>
      <c r="J45" s="359">
        <v>689</v>
      </c>
      <c r="K45" s="359">
        <v>1231</v>
      </c>
      <c r="L45" s="359">
        <v>1909</v>
      </c>
      <c r="M45" s="360">
        <v>2350</v>
      </c>
    </row>
    <row r="46" spans="2:13" ht="27.75" customHeight="1" x14ac:dyDescent="0.15">
      <c r="B46" s="1186"/>
      <c r="C46" s="1187"/>
      <c r="D46" s="107"/>
      <c r="E46" s="1192" t="s">
        <v>36</v>
      </c>
      <c r="F46" s="1192"/>
      <c r="G46" s="1192"/>
      <c r="H46" s="1193"/>
      <c r="I46" s="358" t="s">
        <v>488</v>
      </c>
      <c r="J46" s="359" t="s">
        <v>488</v>
      </c>
      <c r="K46" s="359" t="s">
        <v>488</v>
      </c>
      <c r="L46" s="359" t="s">
        <v>488</v>
      </c>
      <c r="M46" s="360" t="s">
        <v>488</v>
      </c>
    </row>
    <row r="47" spans="2:13" ht="27.75" customHeight="1" x14ac:dyDescent="0.15">
      <c r="B47" s="1186"/>
      <c r="C47" s="1187"/>
      <c r="D47" s="108"/>
      <c r="E47" s="1194" t="s">
        <v>37</v>
      </c>
      <c r="F47" s="1195"/>
      <c r="G47" s="1195"/>
      <c r="H47" s="1196"/>
      <c r="I47" s="358" t="s">
        <v>488</v>
      </c>
      <c r="J47" s="359" t="s">
        <v>488</v>
      </c>
      <c r="K47" s="359" t="s">
        <v>488</v>
      </c>
      <c r="L47" s="359" t="s">
        <v>488</v>
      </c>
      <c r="M47" s="360" t="s">
        <v>488</v>
      </c>
    </row>
    <row r="48" spans="2:13" ht="27.75" customHeight="1" x14ac:dyDescent="0.15">
      <c r="B48" s="1186"/>
      <c r="C48" s="1187"/>
      <c r="D48" s="106"/>
      <c r="E48" s="1192" t="s">
        <v>38</v>
      </c>
      <c r="F48" s="1192"/>
      <c r="G48" s="1192"/>
      <c r="H48" s="1193"/>
      <c r="I48" s="358" t="s">
        <v>488</v>
      </c>
      <c r="J48" s="359" t="s">
        <v>488</v>
      </c>
      <c r="K48" s="359" t="s">
        <v>488</v>
      </c>
      <c r="L48" s="359" t="s">
        <v>488</v>
      </c>
      <c r="M48" s="360" t="s">
        <v>488</v>
      </c>
    </row>
    <row r="49" spans="2:13" ht="27.75" customHeight="1" x14ac:dyDescent="0.15">
      <c r="B49" s="1188"/>
      <c r="C49" s="1189"/>
      <c r="D49" s="106"/>
      <c r="E49" s="1192" t="s">
        <v>39</v>
      </c>
      <c r="F49" s="1192"/>
      <c r="G49" s="1192"/>
      <c r="H49" s="1193"/>
      <c r="I49" s="358" t="s">
        <v>488</v>
      </c>
      <c r="J49" s="359" t="s">
        <v>488</v>
      </c>
      <c r="K49" s="359" t="s">
        <v>488</v>
      </c>
      <c r="L49" s="359" t="s">
        <v>488</v>
      </c>
      <c r="M49" s="360" t="s">
        <v>488</v>
      </c>
    </row>
    <row r="50" spans="2:13" ht="27.75" customHeight="1" x14ac:dyDescent="0.15">
      <c r="B50" s="1197" t="s">
        <v>40</v>
      </c>
      <c r="C50" s="1198"/>
      <c r="D50" s="109"/>
      <c r="E50" s="1192" t="s">
        <v>41</v>
      </c>
      <c r="F50" s="1192"/>
      <c r="G50" s="1192"/>
      <c r="H50" s="1193"/>
      <c r="I50" s="358">
        <v>5075</v>
      </c>
      <c r="J50" s="359">
        <v>5331</v>
      </c>
      <c r="K50" s="359">
        <v>6332</v>
      </c>
      <c r="L50" s="359">
        <v>7069</v>
      </c>
      <c r="M50" s="360">
        <v>7394</v>
      </c>
    </row>
    <row r="51" spans="2:13" ht="27.75" customHeight="1" x14ac:dyDescent="0.15">
      <c r="B51" s="1186"/>
      <c r="C51" s="1187"/>
      <c r="D51" s="106"/>
      <c r="E51" s="1192" t="s">
        <v>42</v>
      </c>
      <c r="F51" s="1192"/>
      <c r="G51" s="1192"/>
      <c r="H51" s="1193"/>
      <c r="I51" s="358">
        <v>712</v>
      </c>
      <c r="J51" s="359">
        <v>776</v>
      </c>
      <c r="K51" s="359">
        <v>849</v>
      </c>
      <c r="L51" s="359">
        <v>1019</v>
      </c>
      <c r="M51" s="360">
        <v>1120</v>
      </c>
    </row>
    <row r="52" spans="2:13" ht="27.75" customHeight="1" x14ac:dyDescent="0.15">
      <c r="B52" s="1188"/>
      <c r="C52" s="1189"/>
      <c r="D52" s="106"/>
      <c r="E52" s="1192" t="s">
        <v>43</v>
      </c>
      <c r="F52" s="1192"/>
      <c r="G52" s="1192"/>
      <c r="H52" s="1193"/>
      <c r="I52" s="358">
        <v>23533</v>
      </c>
      <c r="J52" s="359">
        <v>22737</v>
      </c>
      <c r="K52" s="359">
        <v>21735</v>
      </c>
      <c r="L52" s="359">
        <v>20616</v>
      </c>
      <c r="M52" s="360">
        <v>19162</v>
      </c>
    </row>
    <row r="53" spans="2:13" ht="27.75" customHeight="1" thickBot="1" x14ac:dyDescent="0.2">
      <c r="B53" s="1199" t="s">
        <v>19</v>
      </c>
      <c r="C53" s="1200"/>
      <c r="D53" s="110"/>
      <c r="E53" s="1201" t="s">
        <v>44</v>
      </c>
      <c r="F53" s="1201"/>
      <c r="G53" s="1201"/>
      <c r="H53" s="1202"/>
      <c r="I53" s="361">
        <v>3708</v>
      </c>
      <c r="J53" s="362">
        <v>3280</v>
      </c>
      <c r="K53" s="362">
        <v>2383</v>
      </c>
      <c r="L53" s="362">
        <v>1887</v>
      </c>
      <c r="M53" s="363">
        <v>1846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3iiuwuuYVeTdcx8L2A/2QGaa5KSBw3pIHstJIoRfPytBfOwzxqrmrWR7rTJ4At65uT/AkZMvsrHXOgbDYIDHmw==" saltValue="VqodZbXU0B6ZM8Lu0P3B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1554</v>
      </c>
      <c r="G55" s="122">
        <v>1958</v>
      </c>
      <c r="H55" s="123">
        <v>1843</v>
      </c>
    </row>
    <row r="56" spans="2:8" ht="52.5" customHeight="1" x14ac:dyDescent="0.15">
      <c r="B56" s="124"/>
      <c r="C56" s="1213" t="s">
        <v>47</v>
      </c>
      <c r="D56" s="1213"/>
      <c r="E56" s="1214"/>
      <c r="F56" s="125">
        <v>1426</v>
      </c>
      <c r="G56" s="125">
        <v>1516</v>
      </c>
      <c r="H56" s="126">
        <v>1367</v>
      </c>
    </row>
    <row r="57" spans="2:8" ht="53.25" customHeight="1" x14ac:dyDescent="0.15">
      <c r="B57" s="124"/>
      <c r="C57" s="1215" t="s">
        <v>48</v>
      </c>
      <c r="D57" s="1215"/>
      <c r="E57" s="1216"/>
      <c r="F57" s="127">
        <v>6267</v>
      </c>
      <c r="G57" s="127">
        <v>6538</v>
      </c>
      <c r="H57" s="128">
        <v>6722</v>
      </c>
    </row>
    <row r="58" spans="2:8" ht="45.75" customHeight="1" x14ac:dyDescent="0.15">
      <c r="B58" s="129"/>
      <c r="C58" s="1203" t="s">
        <v>564</v>
      </c>
      <c r="D58" s="1204"/>
      <c r="E58" s="1205"/>
      <c r="F58" s="130">
        <v>2173</v>
      </c>
      <c r="G58" s="130">
        <v>2173</v>
      </c>
      <c r="H58" s="131">
        <v>2043</v>
      </c>
    </row>
    <row r="59" spans="2:8" ht="45.75" customHeight="1" x14ac:dyDescent="0.15">
      <c r="B59" s="129"/>
      <c r="C59" s="1203" t="s">
        <v>565</v>
      </c>
      <c r="D59" s="1204"/>
      <c r="E59" s="1205"/>
      <c r="F59" s="130">
        <v>586</v>
      </c>
      <c r="G59" s="130">
        <v>830</v>
      </c>
      <c r="H59" s="131">
        <v>1096</v>
      </c>
    </row>
    <row r="60" spans="2:8" ht="45.75" customHeight="1" x14ac:dyDescent="0.15">
      <c r="B60" s="129"/>
      <c r="C60" s="1203" t="s">
        <v>568</v>
      </c>
      <c r="D60" s="1204"/>
      <c r="E60" s="1205"/>
      <c r="F60" s="130">
        <v>1000</v>
      </c>
      <c r="G60" s="130">
        <v>1000</v>
      </c>
      <c r="H60" s="131">
        <v>1000</v>
      </c>
    </row>
    <row r="61" spans="2:8" ht="45.75" customHeight="1" x14ac:dyDescent="0.15">
      <c r="B61" s="129"/>
      <c r="C61" s="1203" t="s">
        <v>566</v>
      </c>
      <c r="D61" s="1204"/>
      <c r="E61" s="1205"/>
      <c r="F61" s="130">
        <v>773</v>
      </c>
      <c r="G61" s="130">
        <v>806</v>
      </c>
      <c r="H61" s="131">
        <v>848</v>
      </c>
    </row>
    <row r="62" spans="2:8" ht="45.75" customHeight="1" thickBot="1" x14ac:dyDescent="0.2">
      <c r="B62" s="132"/>
      <c r="C62" s="1206" t="s">
        <v>567</v>
      </c>
      <c r="D62" s="1207"/>
      <c r="E62" s="1208"/>
      <c r="F62" s="133">
        <v>687</v>
      </c>
      <c r="G62" s="133">
        <v>687</v>
      </c>
      <c r="H62" s="134">
        <v>687</v>
      </c>
    </row>
    <row r="63" spans="2:8" ht="52.5" customHeight="1" thickBot="1" x14ac:dyDescent="0.2">
      <c r="B63" s="135"/>
      <c r="C63" s="1209" t="s">
        <v>49</v>
      </c>
      <c r="D63" s="1209"/>
      <c r="E63" s="1210"/>
      <c r="F63" s="136">
        <v>9247</v>
      </c>
      <c r="G63" s="136">
        <v>10012</v>
      </c>
      <c r="H63" s="137">
        <v>9932</v>
      </c>
    </row>
    <row r="64" spans="2:8" x14ac:dyDescent="0.15"/>
  </sheetData>
  <sheetProtection algorithmName="SHA-512" hashValue="g3dYIYRsOSYAfPgb/cpWUrZtxtirkvjSGrD8gHRkAeZ59Mk4BFKtdF4KxFUHlzT2fFVrQEPwWW74yowU+soEUQ==" saltValue="3jwreQCuo13SQGtHFqJA3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192497</v>
      </c>
      <c r="E3" s="156"/>
      <c r="F3" s="157">
        <v>94081</v>
      </c>
      <c r="G3" s="158"/>
      <c r="H3" s="159"/>
    </row>
    <row r="4" spans="1:8" x14ac:dyDescent="0.15">
      <c r="A4" s="160"/>
      <c r="B4" s="161"/>
      <c r="C4" s="162"/>
      <c r="D4" s="163">
        <v>115862</v>
      </c>
      <c r="E4" s="164"/>
      <c r="F4" s="165">
        <v>48949</v>
      </c>
      <c r="G4" s="166"/>
      <c r="H4" s="167"/>
    </row>
    <row r="5" spans="1:8" x14ac:dyDescent="0.15">
      <c r="A5" s="148" t="s">
        <v>520</v>
      </c>
      <c r="B5" s="153"/>
      <c r="C5" s="154"/>
      <c r="D5" s="155">
        <v>123787</v>
      </c>
      <c r="E5" s="156"/>
      <c r="F5" s="157">
        <v>92632</v>
      </c>
      <c r="G5" s="158"/>
      <c r="H5" s="159"/>
    </row>
    <row r="6" spans="1:8" x14ac:dyDescent="0.15">
      <c r="A6" s="160"/>
      <c r="B6" s="161"/>
      <c r="C6" s="162"/>
      <c r="D6" s="163">
        <v>64283</v>
      </c>
      <c r="E6" s="164"/>
      <c r="F6" s="165">
        <v>47978</v>
      </c>
      <c r="G6" s="166"/>
      <c r="H6" s="167"/>
    </row>
    <row r="7" spans="1:8" x14ac:dyDescent="0.15">
      <c r="A7" s="148" t="s">
        <v>521</v>
      </c>
      <c r="B7" s="153"/>
      <c r="C7" s="154"/>
      <c r="D7" s="155">
        <v>83737</v>
      </c>
      <c r="E7" s="156"/>
      <c r="F7" s="157">
        <v>96469</v>
      </c>
      <c r="G7" s="158"/>
      <c r="H7" s="159"/>
    </row>
    <row r="8" spans="1:8" x14ac:dyDescent="0.15">
      <c r="A8" s="160"/>
      <c r="B8" s="161"/>
      <c r="C8" s="162"/>
      <c r="D8" s="163">
        <v>41949</v>
      </c>
      <c r="E8" s="164"/>
      <c r="F8" s="165">
        <v>49775</v>
      </c>
      <c r="G8" s="166"/>
      <c r="H8" s="167"/>
    </row>
    <row r="9" spans="1:8" x14ac:dyDescent="0.15">
      <c r="A9" s="148" t="s">
        <v>522</v>
      </c>
      <c r="B9" s="153"/>
      <c r="C9" s="154"/>
      <c r="D9" s="155">
        <v>100238</v>
      </c>
      <c r="E9" s="156"/>
      <c r="F9" s="157">
        <v>85743</v>
      </c>
      <c r="G9" s="158"/>
      <c r="H9" s="159"/>
    </row>
    <row r="10" spans="1:8" x14ac:dyDescent="0.15">
      <c r="A10" s="160"/>
      <c r="B10" s="161"/>
      <c r="C10" s="162"/>
      <c r="D10" s="163">
        <v>47063</v>
      </c>
      <c r="E10" s="164"/>
      <c r="F10" s="165">
        <v>45231</v>
      </c>
      <c r="G10" s="166"/>
      <c r="H10" s="167"/>
    </row>
    <row r="11" spans="1:8" x14ac:dyDescent="0.15">
      <c r="A11" s="148" t="s">
        <v>523</v>
      </c>
      <c r="B11" s="153"/>
      <c r="C11" s="154"/>
      <c r="D11" s="155">
        <v>96380</v>
      </c>
      <c r="E11" s="156"/>
      <c r="F11" s="157">
        <v>92509</v>
      </c>
      <c r="G11" s="158"/>
      <c r="H11" s="159"/>
    </row>
    <row r="12" spans="1:8" x14ac:dyDescent="0.15">
      <c r="A12" s="160"/>
      <c r="B12" s="161"/>
      <c r="C12" s="168"/>
      <c r="D12" s="163">
        <v>58931</v>
      </c>
      <c r="E12" s="164"/>
      <c r="F12" s="165">
        <v>52274</v>
      </c>
      <c r="G12" s="166"/>
      <c r="H12" s="167"/>
    </row>
    <row r="13" spans="1:8" x14ac:dyDescent="0.15">
      <c r="A13" s="148"/>
      <c r="B13" s="153"/>
      <c r="C13" s="169"/>
      <c r="D13" s="170">
        <v>119328</v>
      </c>
      <c r="E13" s="171"/>
      <c r="F13" s="172">
        <v>92287</v>
      </c>
      <c r="G13" s="173"/>
      <c r="H13" s="159"/>
    </row>
    <row r="14" spans="1:8" x14ac:dyDescent="0.15">
      <c r="A14" s="160"/>
      <c r="B14" s="161"/>
      <c r="C14" s="162"/>
      <c r="D14" s="163">
        <v>65618</v>
      </c>
      <c r="E14" s="164"/>
      <c r="F14" s="165">
        <v>48841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3.69</v>
      </c>
      <c r="C19" s="174">
        <f>ROUND(VALUE(SUBSTITUTE(実質収支比率等に係る経年分析!G$48,"▲","-")),2)</f>
        <v>3.62</v>
      </c>
      <c r="D19" s="174">
        <f>ROUND(VALUE(SUBSTITUTE(実質収支比率等に係る経年分析!H$48,"▲","-")),2)</f>
        <v>5.77</v>
      </c>
      <c r="E19" s="174">
        <f>ROUND(VALUE(SUBSTITUTE(実質収支比率等に係る経年分析!I$48,"▲","-")),2)</f>
        <v>4.1399999999999997</v>
      </c>
      <c r="F19" s="174">
        <f>ROUND(VALUE(SUBSTITUTE(実質収支比率等に係る経年分析!J$48,"▲","-")),2)</f>
        <v>4.34</v>
      </c>
    </row>
    <row r="20" spans="1:11" x14ac:dyDescent="0.15">
      <c r="A20" s="174" t="s">
        <v>53</v>
      </c>
      <c r="B20" s="174">
        <f>ROUND(VALUE(SUBSTITUTE(実質収支比率等に係る経年分析!F$47,"▲","-")),2)</f>
        <v>8.7100000000000009</v>
      </c>
      <c r="C20" s="174">
        <f>ROUND(VALUE(SUBSTITUTE(実質収支比率等に係る経年分析!G$47,"▲","-")),2)</f>
        <v>10.43</v>
      </c>
      <c r="D20" s="174">
        <f>ROUND(VALUE(SUBSTITUTE(実質収支比率等に係る経年分析!H$47,"▲","-")),2)</f>
        <v>12.02</v>
      </c>
      <c r="E20" s="174">
        <f>ROUND(VALUE(SUBSTITUTE(実質収支比率等に係る経年分析!I$47,"▲","-")),2)</f>
        <v>15.48</v>
      </c>
      <c r="F20" s="174">
        <f>ROUND(VALUE(SUBSTITUTE(実質収支比率等に係る経年分析!J$47,"▲","-")),2)</f>
        <v>14.73</v>
      </c>
    </row>
    <row r="21" spans="1:11" x14ac:dyDescent="0.15">
      <c r="A21" s="174" t="s">
        <v>54</v>
      </c>
      <c r="B21" s="174">
        <f>IF(ISNUMBER(VALUE(SUBSTITUTE(実質収支比率等に係る経年分析!F$49,"▲","-"))),ROUND(VALUE(SUBSTITUTE(実質収支比率等に係る経年分析!F$49,"▲","-")),2),NA())</f>
        <v>1.35</v>
      </c>
      <c r="C21" s="174">
        <f>IF(ISNUMBER(VALUE(SUBSTITUTE(実質収支比率等に係る経年分析!G$49,"▲","-"))),ROUND(VALUE(SUBSTITUTE(実質収支比率等に係る経年分析!G$49,"▲","-")),2),NA())</f>
        <v>2.0499999999999998</v>
      </c>
      <c r="D21" s="174">
        <f>IF(ISNUMBER(VALUE(SUBSTITUTE(実質収支比率等に係る経年分析!H$49,"▲","-"))),ROUND(VALUE(SUBSTITUTE(実質収支比率等に係る経年分析!H$49,"▲","-")),2),NA())</f>
        <v>4.2</v>
      </c>
      <c r="E21" s="174">
        <f>IF(ISNUMBER(VALUE(SUBSTITUTE(実質収支比率等に係る経年分析!I$49,"▲","-"))),ROUND(VALUE(SUBSTITUTE(実質収支比率等に係る経年分析!I$49,"▲","-")),2),NA())</f>
        <v>1.43</v>
      </c>
      <c r="F21" s="174">
        <f>IF(ISNUMBER(VALUE(SUBSTITUTE(実質収支比率等に係る経年分析!J$49,"▲","-"))),ROUND(VALUE(SUBSTITUTE(実質収支比率等に係る経年分析!J$49,"▲","-")),2),NA())</f>
        <v>-0.76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壱岐市三島航路事業特別会計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壱岐市後期高齢者医療事業特別会計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15">
      <c r="A31" s="175" t="str">
        <f>IF(連結実質赤字比率に係る赤字・黒字の構成分析!C$39="",NA(),連結実質赤字比率に係る赤字・黒字の構成分析!C$39)</f>
        <v>壱岐市国民健康保険事業特別会計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v>
      </c>
    </row>
    <row r="32" spans="1:11" x14ac:dyDescent="0.15">
      <c r="A32" s="175" t="str">
        <f>IF(連結実質赤字比率に係る赤字・黒字の構成分析!C$38="",NA(),連結実質赤字比率に係る赤字・黒字の構成分析!C$38)</f>
        <v>壱岐市農業機械銀行特別会計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0.13</v>
      </c>
    </row>
    <row r="33" spans="1:16" x14ac:dyDescent="0.15">
      <c r="A33" s="175" t="str">
        <f>IF(連結実質赤字比率に係る赤字・黒字の構成分析!C$37="",NA(),連結実質赤字比率に係る赤字・黒字の構成分析!C$37)</f>
        <v>壱岐市下水道事業特別会計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0.53</v>
      </c>
    </row>
    <row r="34" spans="1:16" x14ac:dyDescent="0.15">
      <c r="A34" s="175" t="str">
        <f>IF(連結実質赤字比率に係る赤字・黒字の構成分析!C$36="",NA(),連結実質赤字比率に係る赤字・黒字の構成分析!C$36)</f>
        <v>壱岐市介護保険事業特別会計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1.89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1.56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3.57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3.56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5.59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3.88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4.2</v>
      </c>
    </row>
    <row r="36" spans="1:16" x14ac:dyDescent="0.15">
      <c r="A36" s="175" t="str">
        <f>IF(連結実質赤字比率に係る赤字・黒字の構成分析!C$34="",NA(),連結実質赤字比率に係る赤字・黒字の構成分析!C$34)</f>
        <v>壱岐市水道事業会計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7.66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7.34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6.24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6.42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6.64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2523</v>
      </c>
      <c r="E42" s="176"/>
      <c r="F42" s="176"/>
      <c r="G42" s="176">
        <f>'実質公債費比率（分子）の構造'!L$52</f>
        <v>2591</v>
      </c>
      <c r="H42" s="176"/>
      <c r="I42" s="176"/>
      <c r="J42" s="176">
        <f>'実質公債費比率（分子）の構造'!M$52</f>
        <v>2599</v>
      </c>
      <c r="K42" s="176"/>
      <c r="L42" s="176"/>
      <c r="M42" s="176">
        <f>'実質公債費比率（分子）の構造'!N$52</f>
        <v>2593</v>
      </c>
      <c r="N42" s="176"/>
      <c r="O42" s="176"/>
      <c r="P42" s="176">
        <f>'実質公債費比率（分子）の構造'!O$52</f>
        <v>2647</v>
      </c>
    </row>
    <row r="43" spans="1:16" x14ac:dyDescent="0.15">
      <c r="A43" s="176" t="s">
        <v>16</v>
      </c>
      <c r="B43" s="176">
        <f>'実質公債費比率（分子）の構造'!K$51</f>
        <v>1</v>
      </c>
      <c r="C43" s="176"/>
      <c r="D43" s="176"/>
      <c r="E43" s="176">
        <f>'実質公債費比率（分子）の構造'!L$51</f>
        <v>2</v>
      </c>
      <c r="F43" s="176"/>
      <c r="G43" s="176"/>
      <c r="H43" s="176" t="str">
        <f>'実質公債費比率（分子）の構造'!M$51</f>
        <v>-</v>
      </c>
      <c r="I43" s="176"/>
      <c r="J43" s="176"/>
      <c r="K43" s="176" t="str">
        <f>'実質公債費比率（分子）の構造'!N$51</f>
        <v>-</v>
      </c>
      <c r="L43" s="176"/>
      <c r="M43" s="176"/>
      <c r="N43" s="176">
        <f>'実質公債費比率（分子）の構造'!O$51</f>
        <v>0</v>
      </c>
      <c r="O43" s="176"/>
      <c r="P43" s="176"/>
    </row>
    <row r="44" spans="1:16" x14ac:dyDescent="0.15">
      <c r="A44" s="176" t="s">
        <v>62</v>
      </c>
      <c r="B44" s="176">
        <f>'実質公債費比率（分子）の構造'!K$50</f>
        <v>11</v>
      </c>
      <c r="C44" s="176"/>
      <c r="D44" s="176"/>
      <c r="E44" s="176">
        <f>'実質公債費比率（分子）の構造'!L$50</f>
        <v>10</v>
      </c>
      <c r="F44" s="176"/>
      <c r="G44" s="176"/>
      <c r="H44" s="176">
        <f>'実質公債費比率（分子）の構造'!M$50</f>
        <v>11</v>
      </c>
      <c r="I44" s="176"/>
      <c r="J44" s="176"/>
      <c r="K44" s="176">
        <f>'実質公債費比率（分子）の構造'!N$50</f>
        <v>6</v>
      </c>
      <c r="L44" s="176"/>
      <c r="M44" s="176"/>
      <c r="N44" s="176">
        <f>'実質公債費比率（分子）の構造'!O$50</f>
        <v>5</v>
      </c>
      <c r="O44" s="176"/>
      <c r="P44" s="176"/>
    </row>
    <row r="45" spans="1:16" x14ac:dyDescent="0.15">
      <c r="A45" s="176" t="s">
        <v>63</v>
      </c>
      <c r="B45" s="176">
        <f>'実質公債費比率（分子）の構造'!K$49</f>
        <v>92</v>
      </c>
      <c r="C45" s="176"/>
      <c r="D45" s="176"/>
      <c r="E45" s="176">
        <f>'実質公債費比率（分子）の構造'!L$49</f>
        <v>95</v>
      </c>
      <c r="F45" s="176"/>
      <c r="G45" s="176"/>
      <c r="H45" s="176">
        <f>'実質公債費比率（分子）の構造'!M$49</f>
        <v>79</v>
      </c>
      <c r="I45" s="176"/>
      <c r="J45" s="176"/>
      <c r="K45" s="176">
        <f>'実質公債費比率（分子）の構造'!N$49</f>
        <v>75</v>
      </c>
      <c r="L45" s="176"/>
      <c r="M45" s="176"/>
      <c r="N45" s="176">
        <f>'実質公債費比率（分子）の構造'!O$49</f>
        <v>103</v>
      </c>
      <c r="O45" s="176"/>
      <c r="P45" s="176"/>
    </row>
    <row r="46" spans="1:16" x14ac:dyDescent="0.15">
      <c r="A46" s="176" t="s">
        <v>64</v>
      </c>
      <c r="B46" s="176">
        <f>'実質公債費比率（分子）の構造'!K$48</f>
        <v>324</v>
      </c>
      <c r="C46" s="176"/>
      <c r="D46" s="176"/>
      <c r="E46" s="176">
        <f>'実質公債費比率（分子）の構造'!L$48</f>
        <v>251</v>
      </c>
      <c r="F46" s="176"/>
      <c r="G46" s="176"/>
      <c r="H46" s="176">
        <f>'実質公債費比率（分子）の構造'!M$48</f>
        <v>255</v>
      </c>
      <c r="I46" s="176"/>
      <c r="J46" s="176"/>
      <c r="K46" s="176">
        <f>'実質公債費比率（分子）の構造'!N$48</f>
        <v>273</v>
      </c>
      <c r="L46" s="176"/>
      <c r="M46" s="176"/>
      <c r="N46" s="176">
        <f>'実質公債費比率（分子）の構造'!O$48</f>
        <v>266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2828</v>
      </c>
      <c r="C49" s="176"/>
      <c r="D49" s="176"/>
      <c r="E49" s="176">
        <f>'実質公債費比率（分子）の構造'!L$45</f>
        <v>2832</v>
      </c>
      <c r="F49" s="176"/>
      <c r="G49" s="176"/>
      <c r="H49" s="176">
        <f>'実質公債費比率（分子）の構造'!M$45</f>
        <v>2915</v>
      </c>
      <c r="I49" s="176"/>
      <c r="J49" s="176"/>
      <c r="K49" s="176">
        <f>'実質公債費比率（分子）の構造'!N$45</f>
        <v>2982</v>
      </c>
      <c r="L49" s="176"/>
      <c r="M49" s="176"/>
      <c r="N49" s="176">
        <f>'実質公債費比率（分子）の構造'!O$45</f>
        <v>3192</v>
      </c>
      <c r="O49" s="176"/>
      <c r="P49" s="176"/>
    </row>
    <row r="50" spans="1:16" x14ac:dyDescent="0.15">
      <c r="A50" s="176" t="s">
        <v>67</v>
      </c>
      <c r="B50" s="176" t="e">
        <f>NA()</f>
        <v>#N/A</v>
      </c>
      <c r="C50" s="176">
        <f>IF(ISNUMBER('実質公債費比率（分子）の構造'!K$53),'実質公債費比率（分子）の構造'!K$53,NA())</f>
        <v>733</v>
      </c>
      <c r="D50" s="176" t="e">
        <f>NA()</f>
        <v>#N/A</v>
      </c>
      <c r="E50" s="176" t="e">
        <f>NA()</f>
        <v>#N/A</v>
      </c>
      <c r="F50" s="176">
        <f>IF(ISNUMBER('実質公債費比率（分子）の構造'!L$53),'実質公債費比率（分子）の構造'!L$53,NA())</f>
        <v>599</v>
      </c>
      <c r="G50" s="176" t="e">
        <f>NA()</f>
        <v>#N/A</v>
      </c>
      <c r="H50" s="176" t="e">
        <f>NA()</f>
        <v>#N/A</v>
      </c>
      <c r="I50" s="176">
        <f>IF(ISNUMBER('実質公債費比率（分子）の構造'!M$53),'実質公債費比率（分子）の構造'!M$53,NA())</f>
        <v>661</v>
      </c>
      <c r="J50" s="176" t="e">
        <f>NA()</f>
        <v>#N/A</v>
      </c>
      <c r="K50" s="176" t="e">
        <f>NA()</f>
        <v>#N/A</v>
      </c>
      <c r="L50" s="176">
        <f>IF(ISNUMBER('実質公債費比率（分子）の構造'!N$53),'実質公債費比率（分子）の構造'!N$53,NA())</f>
        <v>743</v>
      </c>
      <c r="M50" s="176" t="e">
        <f>NA()</f>
        <v>#N/A</v>
      </c>
      <c r="N50" s="176" t="e">
        <f>NA()</f>
        <v>#N/A</v>
      </c>
      <c r="O50" s="176">
        <f>IF(ISNUMBER('実質公債費比率（分子）の構造'!O$53),'実質公債費比率（分子）の構造'!O$53,NA())</f>
        <v>919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23533</v>
      </c>
      <c r="E56" s="175"/>
      <c r="F56" s="175"/>
      <c r="G56" s="175">
        <f>'将来負担比率（分子）の構造'!J$52</f>
        <v>22737</v>
      </c>
      <c r="H56" s="175"/>
      <c r="I56" s="175"/>
      <c r="J56" s="175">
        <f>'将来負担比率（分子）の構造'!K$52</f>
        <v>21735</v>
      </c>
      <c r="K56" s="175"/>
      <c r="L56" s="175"/>
      <c r="M56" s="175">
        <f>'将来負担比率（分子）の構造'!L$52</f>
        <v>20616</v>
      </c>
      <c r="N56" s="175"/>
      <c r="O56" s="175"/>
      <c r="P56" s="175">
        <f>'将来負担比率（分子）の構造'!M$52</f>
        <v>19162</v>
      </c>
    </row>
    <row r="57" spans="1:16" x14ac:dyDescent="0.15">
      <c r="A57" s="175" t="s">
        <v>42</v>
      </c>
      <c r="B57" s="175"/>
      <c r="C57" s="175"/>
      <c r="D57" s="175">
        <f>'将来負担比率（分子）の構造'!I$51</f>
        <v>712</v>
      </c>
      <c r="E57" s="175"/>
      <c r="F57" s="175"/>
      <c r="G57" s="175">
        <f>'将来負担比率（分子）の構造'!J$51</f>
        <v>776</v>
      </c>
      <c r="H57" s="175"/>
      <c r="I57" s="175"/>
      <c r="J57" s="175">
        <f>'将来負担比率（分子）の構造'!K$51</f>
        <v>849</v>
      </c>
      <c r="K57" s="175"/>
      <c r="L57" s="175"/>
      <c r="M57" s="175">
        <f>'将来負担比率（分子）の構造'!L$51</f>
        <v>1019</v>
      </c>
      <c r="N57" s="175"/>
      <c r="O57" s="175"/>
      <c r="P57" s="175">
        <f>'将来負担比率（分子）の構造'!M$51</f>
        <v>1120</v>
      </c>
    </row>
    <row r="58" spans="1:16" x14ac:dyDescent="0.15">
      <c r="A58" s="175" t="s">
        <v>41</v>
      </c>
      <c r="B58" s="175"/>
      <c r="C58" s="175"/>
      <c r="D58" s="175">
        <f>'将来負担比率（分子）の構造'!I$50</f>
        <v>5075</v>
      </c>
      <c r="E58" s="175"/>
      <c r="F58" s="175"/>
      <c r="G58" s="175">
        <f>'将来負担比率（分子）の構造'!J$50</f>
        <v>5331</v>
      </c>
      <c r="H58" s="175"/>
      <c r="I58" s="175"/>
      <c r="J58" s="175">
        <f>'将来負担比率（分子）の構造'!K$50</f>
        <v>6332</v>
      </c>
      <c r="K58" s="175"/>
      <c r="L58" s="175"/>
      <c r="M58" s="175">
        <f>'将来負担比率（分子）の構造'!L$50</f>
        <v>7069</v>
      </c>
      <c r="N58" s="175"/>
      <c r="O58" s="175"/>
      <c r="P58" s="175">
        <f>'将来負担比率（分子）の構造'!M$50</f>
        <v>7394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646</v>
      </c>
      <c r="C62" s="175"/>
      <c r="D62" s="175"/>
      <c r="E62" s="175">
        <f>'将来負担比率（分子）の構造'!J$45</f>
        <v>689</v>
      </c>
      <c r="F62" s="175"/>
      <c r="G62" s="175"/>
      <c r="H62" s="175">
        <f>'将来負担比率（分子）の構造'!K$45</f>
        <v>1231</v>
      </c>
      <c r="I62" s="175"/>
      <c r="J62" s="175"/>
      <c r="K62" s="175">
        <f>'将来負担比率（分子）の構造'!L$45</f>
        <v>1909</v>
      </c>
      <c r="L62" s="175"/>
      <c r="M62" s="175"/>
      <c r="N62" s="175">
        <f>'将来負担比率（分子）の構造'!M$45</f>
        <v>2350</v>
      </c>
      <c r="O62" s="175"/>
      <c r="P62" s="175"/>
    </row>
    <row r="63" spans="1:16" x14ac:dyDescent="0.15">
      <c r="A63" s="175" t="s">
        <v>34</v>
      </c>
      <c r="B63" s="175">
        <f>'将来負担比率（分子）の構造'!I$44</f>
        <v>1113</v>
      </c>
      <c r="C63" s="175"/>
      <c r="D63" s="175"/>
      <c r="E63" s="175">
        <f>'将来負担比率（分子）の構造'!J$44</f>
        <v>1010</v>
      </c>
      <c r="F63" s="175"/>
      <c r="G63" s="175"/>
      <c r="H63" s="175">
        <f>'将来負担比率（分子）の構造'!K$44</f>
        <v>941</v>
      </c>
      <c r="I63" s="175"/>
      <c r="J63" s="175"/>
      <c r="K63" s="175">
        <f>'将来負担比率（分子）の構造'!L$44</f>
        <v>992</v>
      </c>
      <c r="L63" s="175"/>
      <c r="M63" s="175"/>
      <c r="N63" s="175">
        <f>'将来負担比率（分子）の構造'!M$44</f>
        <v>919</v>
      </c>
      <c r="O63" s="175"/>
      <c r="P63" s="175"/>
    </row>
    <row r="64" spans="1:16" x14ac:dyDescent="0.15">
      <c r="A64" s="175" t="s">
        <v>33</v>
      </c>
      <c r="B64" s="175">
        <f>'将来負担比率（分子）の構造'!I$43</f>
        <v>3511</v>
      </c>
      <c r="C64" s="175"/>
      <c r="D64" s="175"/>
      <c r="E64" s="175">
        <f>'将来負担比率（分子）の構造'!J$43</f>
        <v>3195</v>
      </c>
      <c r="F64" s="175"/>
      <c r="G64" s="175"/>
      <c r="H64" s="175">
        <f>'将来負担比率（分子）の構造'!K$43</f>
        <v>2831</v>
      </c>
      <c r="I64" s="175"/>
      <c r="J64" s="175"/>
      <c r="K64" s="175">
        <f>'将来負担比率（分子）の構造'!L$43</f>
        <v>2546</v>
      </c>
      <c r="L64" s="175"/>
      <c r="M64" s="175"/>
      <c r="N64" s="175">
        <f>'将来負担比率（分子）の構造'!M$43</f>
        <v>2460</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27757</v>
      </c>
      <c r="C66" s="175"/>
      <c r="D66" s="175"/>
      <c r="E66" s="175">
        <f>'将来負担比率（分子）の構造'!J$41</f>
        <v>27229</v>
      </c>
      <c r="F66" s="175"/>
      <c r="G66" s="175"/>
      <c r="H66" s="175">
        <f>'将来負担比率（分子）の構造'!K$41</f>
        <v>26296</v>
      </c>
      <c r="I66" s="175"/>
      <c r="J66" s="175"/>
      <c r="K66" s="175">
        <f>'将来負担比率（分子）の構造'!L$41</f>
        <v>25144</v>
      </c>
      <c r="L66" s="175"/>
      <c r="M66" s="175"/>
      <c r="N66" s="175">
        <f>'将来負担比率（分子）の構造'!M$41</f>
        <v>23795</v>
      </c>
      <c r="O66" s="175"/>
      <c r="P66" s="175"/>
    </row>
    <row r="67" spans="1:16" x14ac:dyDescent="0.15">
      <c r="A67" s="175" t="s">
        <v>71</v>
      </c>
      <c r="B67" s="175" t="e">
        <f>NA()</f>
        <v>#N/A</v>
      </c>
      <c r="C67" s="175">
        <f>IF(ISNUMBER('将来負担比率（分子）の構造'!I$53), IF('将来負担比率（分子）の構造'!I$53 &lt; 0, 0, '将来負担比率（分子）の構造'!I$53), NA())</f>
        <v>3708</v>
      </c>
      <c r="D67" s="175" t="e">
        <f>NA()</f>
        <v>#N/A</v>
      </c>
      <c r="E67" s="175" t="e">
        <f>NA()</f>
        <v>#N/A</v>
      </c>
      <c r="F67" s="175">
        <f>IF(ISNUMBER('将来負担比率（分子）の構造'!J$53), IF('将来負担比率（分子）の構造'!J$53 &lt; 0, 0, '将来負担比率（分子）の構造'!J$53), NA())</f>
        <v>3280</v>
      </c>
      <c r="G67" s="175" t="e">
        <f>NA()</f>
        <v>#N/A</v>
      </c>
      <c r="H67" s="175" t="e">
        <f>NA()</f>
        <v>#N/A</v>
      </c>
      <c r="I67" s="175">
        <f>IF(ISNUMBER('将来負担比率（分子）の構造'!K$53), IF('将来負担比率（分子）の構造'!K$53 &lt; 0, 0, '将来負担比率（分子）の構造'!K$53), NA())</f>
        <v>2383</v>
      </c>
      <c r="J67" s="175" t="e">
        <f>NA()</f>
        <v>#N/A</v>
      </c>
      <c r="K67" s="175" t="e">
        <f>NA()</f>
        <v>#N/A</v>
      </c>
      <c r="L67" s="175">
        <f>IF(ISNUMBER('将来負担比率（分子）の構造'!L$53), IF('将来負担比率（分子）の構造'!L$53 &lt; 0, 0, '将来負担比率（分子）の構造'!L$53), NA())</f>
        <v>1887</v>
      </c>
      <c r="M67" s="175" t="e">
        <f>NA()</f>
        <v>#N/A</v>
      </c>
      <c r="N67" s="175" t="e">
        <f>NA()</f>
        <v>#N/A</v>
      </c>
      <c r="O67" s="175">
        <f>IF(ISNUMBER('将来負担比率（分子）の構造'!M$53), IF('将来負担比率（分子）の構造'!M$53 &lt; 0, 0, '将来負担比率（分子）の構造'!M$53), NA())</f>
        <v>1846</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1554</v>
      </c>
      <c r="C72" s="179">
        <f>基金残高に係る経年分析!G55</f>
        <v>1958</v>
      </c>
      <c r="D72" s="179">
        <f>基金残高に係る経年分析!H55</f>
        <v>1843</v>
      </c>
    </row>
    <row r="73" spans="1:16" x14ac:dyDescent="0.15">
      <c r="A73" s="178" t="s">
        <v>74</v>
      </c>
      <c r="B73" s="179">
        <f>基金残高に係る経年分析!F56</f>
        <v>1426</v>
      </c>
      <c r="C73" s="179">
        <f>基金残高に係る経年分析!G56</f>
        <v>1516</v>
      </c>
      <c r="D73" s="179">
        <f>基金残高に係る経年分析!H56</f>
        <v>1367</v>
      </c>
    </row>
    <row r="74" spans="1:16" x14ac:dyDescent="0.15">
      <c r="A74" s="178" t="s">
        <v>75</v>
      </c>
      <c r="B74" s="179">
        <f>基金残高に係る経年分析!F57</f>
        <v>6267</v>
      </c>
      <c r="C74" s="179">
        <f>基金残高に係る経年分析!G57</f>
        <v>6538</v>
      </c>
      <c r="D74" s="179">
        <f>基金残高に係る経年分析!H57</f>
        <v>6722</v>
      </c>
    </row>
  </sheetData>
  <sheetProtection algorithmName="SHA-512" hashValue="kcpgj0EtY/kRKP7i5PWakYSlr8tmn0wcLKXuuBxggXuHJVFw4yB9xylziLo+bUg2UOW1sRz4tdMdUI4QXB29qg==" saltValue="xdScL4WuiAFEiaeNjrpbv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松岡勇樹</cp:lastModifiedBy>
  <cp:lastPrinted>2025-03-14T04:58:17Z</cp:lastPrinted>
  <dcterms:created xsi:type="dcterms:W3CDTF">2025-02-19T05:07:06Z</dcterms:created>
  <dcterms:modified xsi:type="dcterms:W3CDTF">2025-03-18T04:19:24Z</dcterms:modified>
  <cp:category/>
</cp:coreProperties>
</file>