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DA077125-C486-4F53-8240-4114C5C3EC8D}"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C36" i="10"/>
  <c r="AM35" i="10"/>
  <c r="BW34" i="10"/>
  <c r="BW35" i="10" s="1"/>
  <c r="BW36" i="10" s="1"/>
  <c r="BW37" i="10" s="1"/>
  <c r="BW38" i="10" s="1"/>
  <c r="BW39" i="10" s="1"/>
  <c r="BW40" i="10" s="1"/>
  <c r="BW41" i="10" s="1"/>
  <c r="BW42" i="10" s="1"/>
  <c r="C34" i="10"/>
  <c r="CO34" i="10" l="1"/>
  <c r="CO35" i="10" s="1"/>
  <c r="CO36" i="10" s="1"/>
  <c r="CO37" i="10" s="1"/>
  <c r="CO38" i="10" s="1"/>
  <c r="CO39" i="10" s="1"/>
  <c r="CO40"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<sst xmlns="http://schemas.openxmlformats.org/spreadsheetml/2006/main" count="1097" uniqueCount="577">
  <si>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</si>
  <si>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</si>
  <si>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</si>
  <si>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</si>
  <si>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</si>
  <si>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</si>
  <si>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</si>
  <si>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</si>
  <si>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</si>
  <si>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</si>
  <si>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</si>
  <si>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</si>
  <si>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</si>
  <si>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</si>
  <si>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</si>
  <si>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</si>
  <si>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</si>
  <si>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</si>
  <si>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</si>
  <si>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</si>
  <si>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</si>
  <si>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</si>
  <si>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</si>
  <si>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</si>
  <si>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</si>
  <si>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</si>
  <si>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</si>
  <si>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</si>
  <si>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</si>
  <si>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</si>
  <si>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</si>
  <si>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</si>
  <si>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</si>
  <si>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</si>
  <si>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</si>
  <si>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</si>
  <si>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</si>
  <si>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</si>
  <si>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</si>
  <si>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</si>
  <si>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</si>
  <si>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</si>
  <si>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</si>
  <si>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</si>
  <si>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</si>
  <si>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</si>
  <si>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</si>
  <si>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</si>
  <si>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</si>
  <si>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</si>
  <si>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</si>
  <si>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</si>
  <si>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</si>
  <si>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</si>
  <si>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</si>
  <si>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</si>
  <si>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</si>
  <si>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</si>
  <si>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</si>
  <si>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</si>
  <si>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</si>
  <si>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</si>
  <si>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</si>
  <si>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</si>
  <si>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</si>
  <si>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</si>
  <si>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</si>
  <si>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</si>
  <si>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</si>
  <si>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</si>
  <si>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</si>
  <si>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</si>
  <si>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</si>
  <si>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</si>
  <si>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</si>
  <si>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</si>
  <si>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</si>
  <si>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</si>
  <si>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</si>
  <si>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</si>
  <si>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</si>
  <si>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</si>
  <si>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</si>
  <si>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</si>
  <si>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</si>
  <si>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</si>
  <si>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</si>
  <si>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</si>
  <si>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</si>
  <si>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</si>
  <si>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</si>
  <si>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</si>
  <si>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</si>
  <si>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</si>
  <si>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</si>
  <si>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</si>
  <si>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</si>
  <si>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</si>
  <si>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</si>
  <si>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</si>
  <si>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</si>
  <si>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</si>
  <si>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</si>
  <si>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</si>
  <si>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</si>
  <si>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</si>
  <si>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</si>
  <si>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</si>
  <si>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</si>
  <si>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</si>
  <si>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</si>
  <si>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</si>
  <si>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</si>
  <si>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</si>
  <si>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</si>
  <si>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</si>
  <si>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</si>
  <si>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</si>
  <si>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</si>
  <si>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</si>
  <si>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</si>
  <si>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</si>
  <si>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</si>
  <si>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</si>
  <si>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</si>
  <si>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</si>
  <si>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</si>
  <si>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</si>
  <si>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</si>
  <si>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</si>
  <si>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</si>
  <si>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</si>
  <si>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</si>
  <si>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</si>
  <si>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</si>
  <si>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</si>
  <si>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</si>
  <si>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</si>
  <si>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</si>
  <si>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</si>
  <si>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</si>
  <si>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</si>
  <si>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</si>
  <si>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</si>
  <si>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</si>
  <si>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</si>
  <si>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</si>
  <si>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</si>
  <si>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</si>
  <si>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</si>
  <si>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</si>
  <si>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</si>
  <si>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</si>
  <si>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</si>
  <si>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</si>
  <si>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</si>
  <si>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</si>
  <si>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</si>
  <si>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</si>
  <si>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</si>
  <si>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</si>
  <si>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</si>
  <si>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</si>
  <si>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</si>
  <si>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</si>
  <si>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</si>
  <si>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</si>
  <si>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</si>
  <si>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</si>
  <si>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</si>
  <si>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</si>
  <si>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</si>
  <si>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</si>
  <si>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</si>
  <si>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</si>
  <si>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</si>
  <si>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</si>
  <si>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</si>
  <si>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</si>
  <si>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</si>
  <si>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</si>
  <si>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</si>
  <si>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</si>
  <si>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</si>
  <si>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</si>
  <si>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</si>
  <si>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</si>
  <si>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</si>
  <si>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</si>
  <si>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</si>
  <si>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</si>
  <si>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</si>
  <si>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</si>
  <si>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</si>
  <si>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</si>
  <si>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</si>
  <si>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</si>
  <si>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</si>
  <si>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</si>
  <si>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</si>
  <si>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</si>
  <si>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</si>
  <si>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</si>
  <si>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</si>
  <si>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長崎県対馬市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</si>
  <si>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</si>
  <si>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</si>
  <si>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</si>
  <si>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</si>
  <si>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</si>
  <si>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</si>
  <si>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</si>
  <si>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</si>
  <si>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</si>
  <si>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</si>
  <si>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</si>
  <si>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</si>
  <si>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</si>
  <si>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</si>
  <si>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</si>
  <si>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</si>
  <si>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</si>
  <si>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</si>
  <si>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</si>
  <si>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</si>
  <si>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</si>
  <si>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</si>
  <si>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</si>
  <si>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</si>
  <si>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</si>
  <si>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</si>
  <si>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</si>
  <si>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</si>
  <si>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</si>
  <si>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</si>
  <si>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</si>
  <si>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</si>
  <si>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</si>
  <si>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</si>
  <si>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</si>
  <si>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</si>
  <si>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</si>
  <si>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</si>
  <si>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</si>
  <si>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</si>
  <si>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</si>
  <si>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</si>
  <si>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</si>
  <si>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</si>
  <si>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</si>
  <si>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</si>
  <si>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</si>
  <si>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</si>
  <si>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</si>
  <si>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</si>
  <si>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</si>
  <si>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</si>
  <si>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</si>
  <si>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</si>
  <si>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</si>
  <si>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</si>
  <si>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</si>
  <si>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</si>
  <si>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</si>
  <si>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</si>
  <si>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</si>
  <si>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</si>
  <si>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</si>
  <si>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</si>
  <si>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</si>
  <si>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</si>
  <si>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</si>
  <si>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</si>
  <si>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</si>
  <si>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</si>
  <si>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</si>
  <si>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</si>
  <si>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</si>
  <si>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</si>
  <si>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</si>
  <si>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</si>
  <si>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</si>
  <si>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</si>
  <si>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</si>
  <si>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</si>
  <si>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</si>
  <si>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</si>
  <si>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</si>
  <si>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</si>
  <si>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</si>
  <si>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</si>
  <si>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</si>
  <si>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</si>
  <si>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</si>
  <si>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</si>
  <si>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</si>
  <si>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</si>
  <si>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</si>
  <si>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</si>
  <si>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</si>
  <si>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</si>
  <si>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</si>
  <si>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</si>
  <si>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</si>
  <si>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</si>
  <si>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</si>
  <si>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</si>
  <si>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</si>
  <si>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</si>
  <si>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</si>
  <si>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</si>
  <si>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</si>
  <si>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</si>
  <si>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</si>
  <si>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</si>
  <si>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</si>
  <si>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</si>
  <si>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</si>
  <si>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</si>
  <si>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</si>
  <si>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</si>
  <si>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</si>
  <si>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</si>
  <si>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</si>
  <si>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</si>
  <si>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</si>
  <si>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</si>
  <si>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</si>
  <si>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</si>
  <si>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</si>
  <si>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</si>
  <si>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</si>
  <si>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</si>
  <si>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</si>
  <si>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</si>
  <si>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</si>
  <si>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</si>
  <si>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</si>
  <si>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</si>
  <si>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</si>
  <si>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</si>
  <si>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</si>
  <si>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</si>
  <si>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</si>
  <si>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</si>
  <si>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</si>
  <si>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</si>
  <si>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</si>
  <si>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</si>
  <si>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</si>
  <si>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</si>
  <si>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</si>
  <si>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</si>
  <si>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</si>
  <si>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</si>
  <si>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長崎県対馬市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</si>
  <si>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</si>
  <si>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</si>
  <si>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</si>
  <si>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</si>
  <si>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</si>
  <si>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</si>
  <si>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</si>
  <si>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</si>
  <si>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</si>
  <si>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</si>
  <si>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</si>
  <si>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</si>
  <si>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</si>
  <si>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</si>
  <si>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</si>
  <si>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</si>
  <si>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</si>
  <si>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</si>
  <si>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</si>
  <si>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</si>
  <si>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</si>
  <si>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</si>
  <si>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</si>
  <si>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</si>
  <si>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</si>
  <si>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</si>
  <si>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</si>
  <si>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</si>
  <si>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</si>
  <si>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</si>
  <si>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</si>
  <si>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</si>
  <si>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</si>
  <si>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</si>
  <si>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</si>
  <si>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</si>
  <si>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</si>
  <si>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</si>
  <si>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</si>
  <si>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</si>
  <si>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</si>
  <si>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</si>
  <si>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</si>
  <si>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</si>
  <si>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</si>
  <si>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</si>
  <si>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</si>
  <si>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</si>
  <si>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</si>
  <si>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</si>
  <si>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</si>
  <si>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</si>
  <si>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</si>
  <si>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</si>
  <si>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</si>
  <si>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</si>
  <si>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</si>
  <si>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</si>
  <si>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</si>
  <si>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</si>
  <si>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</si>
  <si>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</si>
  <si>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</si>
  <si>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</si>
  <si>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</si>
  <si>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</si>
  <si>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</si>
  <si>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</si>
  <si>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</si>
  <si>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</si>
  <si>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</si>
  <si>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</si>
  <si>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</si>
  <si>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</si>
  <si>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</si>
  <si>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</si>
  <si>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</si>
  <si>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</si>
  <si>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</si>
  <si>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</si>
  <si>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</si>
  <si>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</si>
  <si>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</si>
  <si>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</si>
  <si>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</si>
  <si>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</si>
  <si>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</si>
  <si>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</si>
  <si>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</si>
  <si>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</si>
  <si>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</si>
  <si>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</si>
  <si>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</si>
  <si>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</si>
  <si>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</si>
  <si>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</si>
  <si>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</si>
  <si>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</si>
  <si>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</si>
  <si>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</si>
  <si>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</si>
  <si>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</si>
  <si>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</si>
  <si>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</si>
  <si>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</si>
  <si>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</si>
  <si>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</si>
  <si>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</si>
  <si>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</si>
  <si>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</si>
  <si>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</si>
  <si>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</si>
  <si>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</si>
  <si>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</si>
  <si>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</si>
  <si>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</si>
  <si>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</si>
  <si>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</si>
  <si>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</si>
  <si>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</si>
  <si>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</si>
  <si>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</si>
  <si>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</si>
  <si>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</si>
  <si>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</si>
  <si>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</si>
  <si>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</si>
  <si>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</si>
  <si>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</si>
  <si>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</si>
  <si>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</si>
  <si>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</si>
  <si>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</si>
  <si>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</si>
  <si>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</si>
  <si>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</si>
  <si>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</si>
  <si>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</si>
  <si>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</si>
  <si>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</si>
  <si>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</si>
  <si>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</si>
  <si>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</si>
  <si>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</si>
  <si>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</si>
  <si>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</si>
  <si>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</si>
  <si>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</si>
  <si>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</si>
  <si>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</si>
  <si>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</si>
  <si>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</si>
  <si>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</si>
  <si>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</si>
  <si>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</si>
  <si>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</si>
  <si>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</si>
  <si>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</si>
  <si>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</si>
  <si>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</si>
  <si>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</si>
  <si>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</si>
  <si>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</si>
  <si>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</si>
  <si>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</si>
  <si>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</si>
  <si>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</si>
  <si>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</si>
  <si>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</si>
  <si>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</si>
  <si>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</si>
  <si>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</si>
  <si>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</si>
  <si>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</si>
  <si>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</si>
  <si>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</si>
  <si>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</si>
  <si>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0.15</t>
  </si>
  <si>
    <t>▲ 0.58</t>
  </si>
  <si>
    <t>▲ 1.80</t>
  </si>
  <si>
    <t>水道事業会計</t>
  </si>
  <si>
    <t>一般会計</t>
  </si>
  <si>
    <t>介護保険特別会計</t>
  </si>
  <si>
    <t>国民健康保険特別会計</t>
  </si>
  <si>
    <t>集落排水処理施設特別会計</t>
  </si>
  <si>
    <t>診療所特別会計</t>
  </si>
  <si>
    <t>後期高齢者医療特別会計</t>
  </si>
  <si>
    <t>旅客定期航路事業特別会計</t>
  </si>
  <si>
    <t>その他会計（赤字）</t>
  </si>
  <si>
    <t>その他会計（黒字）</t>
  </si>
  <si>
    <t>R01</t>
    <phoneticPr fontId="5"/>
  </si>
  <si>
    <t>R02</t>
    <phoneticPr fontId="5"/>
  </si>
  <si>
    <t>R03</t>
    <phoneticPr fontId="5"/>
  </si>
  <si>
    <t>R04</t>
    <phoneticPr fontId="5"/>
  </si>
  <si>
    <t>R05</t>
    <phoneticPr fontId="5"/>
  </si>
  <si>
    <t>-</t>
    <phoneticPr fontId="2"/>
  </si>
  <si>
    <t>長崎県病院企業団（対馬市関係分）</t>
    <rPh sb="0" eb="3">
      <t>ナガサキケン</t>
    </rPh>
    <rPh sb="3" eb="5">
      <t>ビョウイン</t>
    </rPh>
    <rPh sb="5" eb="8">
      <t>キギョウダン</t>
    </rPh>
    <rPh sb="9" eb="12">
      <t>ツシマシ</t>
    </rPh>
    <rPh sb="12" eb="14">
      <t>カンケイ</t>
    </rPh>
    <rPh sb="14" eb="15">
      <t>ブン</t>
    </rPh>
    <phoneticPr fontId="30"/>
  </si>
  <si>
    <t>　うち対馬病院</t>
    <rPh sb="3" eb="5">
      <t>ツシマ</t>
    </rPh>
    <rPh sb="5" eb="7">
      <t>ビョウイン</t>
    </rPh>
    <phoneticPr fontId="30"/>
  </si>
  <si>
    <t>　うち上対馬病院</t>
    <rPh sb="3" eb="6">
      <t>カミツシマ</t>
    </rPh>
    <rPh sb="6" eb="8">
      <t>ビョウイン</t>
    </rPh>
    <phoneticPr fontId="30"/>
  </si>
  <si>
    <t>長崎県市町村総合事務組合</t>
    <rPh sb="0" eb="3">
      <t>ナガサキケン</t>
    </rPh>
    <rPh sb="3" eb="6">
      <t>シチョウソン</t>
    </rPh>
    <rPh sb="6" eb="8">
      <t>ソウゴウ</t>
    </rPh>
    <rPh sb="8" eb="10">
      <t>ジム</t>
    </rPh>
    <rPh sb="10" eb="12">
      <t>クミアイ</t>
    </rPh>
    <phoneticPr fontId="30"/>
  </si>
  <si>
    <t>　うち一般会計</t>
    <rPh sb="3" eb="5">
      <t>イッパン</t>
    </rPh>
    <rPh sb="5" eb="7">
      <t>カイケイ</t>
    </rPh>
    <phoneticPr fontId="30"/>
  </si>
  <si>
    <t>　うちその他の会計</t>
    <rPh sb="5" eb="6">
      <t>タ</t>
    </rPh>
    <rPh sb="7" eb="9">
      <t>カイケイ</t>
    </rPh>
    <phoneticPr fontId="30"/>
  </si>
  <si>
    <t>-</t>
    <phoneticPr fontId="10"/>
  </si>
  <si>
    <t>（一財）対馬市農業振興公社</t>
    <rPh sb="1" eb="2">
      <t>イッ</t>
    </rPh>
    <rPh sb="2" eb="3">
      <t>ザイ</t>
    </rPh>
    <rPh sb="4" eb="7">
      <t>ツシマシ</t>
    </rPh>
    <rPh sb="7" eb="9">
      <t>ノウギョウ</t>
    </rPh>
    <rPh sb="9" eb="11">
      <t>シンコウ</t>
    </rPh>
    <rPh sb="11" eb="13">
      <t>コウシャ</t>
    </rPh>
    <phoneticPr fontId="29"/>
  </si>
  <si>
    <t>（一財）対馬地域商社</t>
    <rPh sb="1" eb="2">
      <t>イッ</t>
    </rPh>
    <rPh sb="2" eb="3">
      <t>ザイ</t>
    </rPh>
    <rPh sb="4" eb="6">
      <t>ツシマ</t>
    </rPh>
    <rPh sb="6" eb="8">
      <t>チイキ</t>
    </rPh>
    <rPh sb="8" eb="10">
      <t>ショウシャ</t>
    </rPh>
    <phoneticPr fontId="29"/>
  </si>
  <si>
    <t>（株）まちづくり厳原</t>
    <rPh sb="1" eb="2">
      <t>カブ</t>
    </rPh>
    <rPh sb="8" eb="10">
      <t>イヅハラ</t>
    </rPh>
    <phoneticPr fontId="29"/>
  </si>
  <si>
    <t>（一財）対馬市国際交流協会</t>
    <rPh sb="1" eb="2">
      <t>イチ</t>
    </rPh>
    <rPh sb="4" eb="7">
      <t>ツシマシ</t>
    </rPh>
    <rPh sb="7" eb="9">
      <t>コクサイ</t>
    </rPh>
    <rPh sb="9" eb="11">
      <t>コウリュウ</t>
    </rPh>
    <rPh sb="11" eb="13">
      <t>キョウカイ</t>
    </rPh>
    <phoneticPr fontId="29"/>
  </si>
  <si>
    <t>（公財）厳原愛育会</t>
    <rPh sb="1" eb="2">
      <t>コウ</t>
    </rPh>
    <rPh sb="2" eb="3">
      <t>ザイ</t>
    </rPh>
    <rPh sb="4" eb="6">
      <t>イズハラ</t>
    </rPh>
    <rPh sb="6" eb="8">
      <t>アイイク</t>
    </rPh>
    <rPh sb="8" eb="9">
      <t>カイ</t>
    </rPh>
    <phoneticPr fontId="29"/>
  </si>
  <si>
    <t>（公財）対馬栽培漁業振興公社</t>
    <rPh sb="1" eb="2">
      <t>コウ</t>
    </rPh>
    <rPh sb="2" eb="3">
      <t>ザイ</t>
    </rPh>
    <rPh sb="4" eb="6">
      <t>ツシマ</t>
    </rPh>
    <rPh sb="6" eb="8">
      <t>サイバイ</t>
    </rPh>
    <rPh sb="8" eb="10">
      <t>ギョギョウ</t>
    </rPh>
    <rPh sb="10" eb="12">
      <t>シンコウ</t>
    </rPh>
    <rPh sb="12" eb="14">
      <t>コウシャ</t>
    </rPh>
    <phoneticPr fontId="29"/>
  </si>
  <si>
    <t>（公社）長崎県林業公社</t>
    <rPh sb="1" eb="2">
      <t>コウ</t>
    </rPh>
    <rPh sb="2" eb="3">
      <t>シャ</t>
    </rPh>
    <rPh sb="4" eb="6">
      <t>ナガサキ</t>
    </rPh>
    <rPh sb="6" eb="7">
      <t>ケン</t>
    </rPh>
    <rPh sb="7" eb="9">
      <t>リンギョウ</t>
    </rPh>
    <rPh sb="9" eb="11">
      <t>コウシャ</t>
    </rPh>
    <phoneticPr fontId="29"/>
  </si>
  <si>
    <t>－</t>
  </si>
  <si>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2"/>
  </si>
  <si>
    <t>合併振興基金</t>
    <rPh sb="0" eb="2">
      <t>ガッペイ</t>
    </rPh>
    <rPh sb="2" eb="4">
      <t>シンコウ</t>
    </rPh>
    <rPh sb="4" eb="6">
      <t>キキン</t>
    </rPh>
    <phoneticPr fontId="5"/>
  </si>
  <si>
    <t>振興基金</t>
    <rPh sb="0" eb="2">
      <t>シンコウ</t>
    </rPh>
    <rPh sb="2" eb="4">
      <t>キキン</t>
    </rPh>
    <phoneticPr fontId="2"/>
  </si>
  <si>
    <t>庁舎建設基金</t>
    <rPh sb="0" eb="2">
      <t>チョウシャ</t>
    </rPh>
    <rPh sb="2" eb="4">
      <t>ケンセツ</t>
    </rPh>
    <rPh sb="4" eb="6">
      <t>キキン</t>
    </rPh>
    <phoneticPr fontId="2"/>
  </si>
  <si>
    <t>まちづくり基金</t>
    <rPh sb="5" eb="7">
      <t>キキン</t>
    </rPh>
    <phoneticPr fontId="2"/>
  </si>
  <si>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30"/>
  </si>
  <si>
    <t>　うち普通会計</t>
    <rPh sb="3" eb="5">
      <t>フツウ</t>
    </rPh>
    <rPh sb="5" eb="7">
      <t>カイケイ</t>
    </rPh>
    <phoneticPr fontId="30"/>
  </si>
  <si>
    <t>　うち事業会計</t>
    <rPh sb="3" eb="5">
      <t>ジギョウ</t>
    </rPh>
    <rPh sb="5" eb="7">
      <t>カイケイ</t>
    </rPh>
    <phoneticPr fontId="3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</si>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</sst>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9E6-497C-8036-74350CA0BD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247637</c:v>
                </c:pt>
                <c:pt idx="1">
                  <c:v>194244</c:v>
                </c:pt>
                <c:pt idx="2">
                  <c:v>191321</c:v>
                </c:pt>
                <c:pt idx="3">
                  <c:v>228353</c:v>
                </c:pt>
                <c:pt idx="4">
                  <c:v>207400</c:v>
                </c:pt>
              </c:numCache>
            </c:numRef>
          </c:val>
          <c:smooth val="0"/>
          <c:extLst>
            <c:ext xmlns:c16="http://schemas.microsoft.com/office/drawing/2014/chart" uri="{C3380CC4-5D6E-409C-BE32-E72D297353CC}">
              <c16:uniqueId val="{00000001-19E6-497C-8036-74350CA0BD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4.1500000000000004</c:v>
                </c:pt>
                <c:pt idx="1">
                  <c:v>3.74</c:v>
                </c:pt>
                <c:pt idx="2">
                  <c:v>4.63</c:v>
                </c:pt>
                <c:pt idx="3">
                  <c:v>4.21</c:v>
                </c:pt>
                <c:pt idx="4">
                  <c:v>2.41</c:v>
                </c:pt>
              </c:numCache>
            </c:numRef>
          </c:val>
          <c:extLst>
            <c:ext xmlns:c16="http://schemas.microsoft.com/office/drawing/2014/chart" uri="{C3380CC4-5D6E-409C-BE32-E72D297353CC}">
              <c16:uniqueId val="{00000000-D810-48CD-B130-9C2C1C0D72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14.31</c:v>
                </c:pt>
                <c:pt idx="1">
                  <c:v>16.29</c:v>
                </c:pt>
                <c:pt idx="2">
                  <c:v>15.63</c:v>
                </c:pt>
                <c:pt idx="3">
                  <c:v>18.559999999999999</c:v>
                </c:pt>
                <c:pt idx="4">
                  <c:v>18.57</c:v>
                </c:pt>
              </c:numCache>
            </c:numRef>
          </c:val>
          <c:extLst>
            <c:ext xmlns:c16="http://schemas.microsoft.com/office/drawing/2014/chart" uri="{C3380CC4-5D6E-409C-BE32-E72D297353CC}">
              <c16:uniqueId val="{00000001-D810-48CD-B130-9C2C1C0D72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-0.15</c:v>
                </c:pt>
                <c:pt idx="2">
                  <c:v>0.63</c:v>
                </c:pt>
                <c:pt idx="3">
                  <c:v>-0.57999999999999996</c:v>
                </c:pt>
                <c:pt idx="4">
                  <c:v>-1.8</c:v>
                </c:pt>
              </c:numCache>
            </c:numRef>
          </c:val>
          <c:smooth val="0"/>
          <c:extLst>
            <c:ext xmlns:c16="http://schemas.microsoft.com/office/drawing/2014/chart" uri="{C3380CC4-5D6E-409C-BE32-E72D297353CC}">
              <c16:uniqueId val="{00000002-D810-48CD-B130-9C2C1C0D72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D4-4C5F-BDBC-1194A2FFC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D4-4C5F-BDBC-1194A2FFCEF2}"/>
            </c:ext>
          </c:extLst>
        </c:ser>
        <c:ser>
          <c:idx val="2"/>
          <c:order val="2"/>
          <c:tx>
            <c:strRef>
              <c:f>データシート!$A$29</c:f>
              <c:strCache>
                <c:ptCount val="1"/>
                <c:pt idx="0">
                  <c:v>旅客定期航路事業特別会計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D4-4C5F-BDBC-1194A2FFCEF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C3D4-4C5F-BDBC-1194A2FFCEF2}"/>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3D4-4C5F-BDBC-1194A2FFCEF2}"/>
            </c:ext>
          </c:extLst>
        </c:ser>
        <c:ser>
          <c:idx val="5"/>
          <c:order val="5"/>
          <c:tx>
            <c:strRef>
              <c:f>データシート!$A$32</c:f>
              <c:strCache>
                <c:ptCount val="1"/>
                <c:pt idx="0">
                  <c:v>集落排水処理施設特別会計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5-C3D4-4C5F-BDBC-1194A2FFCE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0.15</c:v>
                </c:pt>
                <c:pt idx="4">
                  <c:v>#N/A</c:v>
                </c:pt>
                <c:pt idx="5">
                  <c:v>0.22</c:v>
                </c:pt>
                <c:pt idx="6">
                  <c:v>#N/A</c:v>
                </c:pt>
                <c:pt idx="7">
                  <c:v>0.11</c:v>
                </c:pt>
                <c:pt idx="8">
                  <c:v>#N/A</c:v>
                </c:pt>
                <c:pt idx="9">
                  <c:v>0.1</c:v>
                </c:pt>
              </c:numCache>
            </c:numRef>
          </c:val>
          <c:extLst>
            <c:ext xmlns:c16="http://schemas.microsoft.com/office/drawing/2014/chart" uri="{C3380CC4-5D6E-409C-BE32-E72D297353CC}">
              <c16:uniqueId val="{00000006-C3D4-4C5F-BDBC-1194A2FFCEF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0.54</c:v>
                </c:pt>
                <c:pt idx="2">
                  <c:v>#N/A</c:v>
                </c:pt>
                <c:pt idx="3">
                  <c:v>0.49</c:v>
                </c:pt>
                <c:pt idx="4">
                  <c:v>#N/A</c:v>
                </c:pt>
                <c:pt idx="5">
                  <c:v>0.41</c:v>
                </c:pt>
                <c:pt idx="6">
                  <c:v>#N/A</c:v>
                </c:pt>
                <c:pt idx="7">
                  <c:v>0.41</c:v>
                </c:pt>
                <c:pt idx="8">
                  <c:v>#N/A</c:v>
                </c:pt>
                <c:pt idx="9">
                  <c:v>0.36</c:v>
                </c:pt>
              </c:numCache>
            </c:numRef>
          </c:val>
          <c:extLst>
            <c:ext xmlns:c16="http://schemas.microsoft.com/office/drawing/2014/chart" uri="{C3380CC4-5D6E-409C-BE32-E72D297353CC}">
              <c16:uniqueId val="{00000007-C3D4-4C5F-BDBC-1194A2FFCE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4.13</c:v>
                </c:pt>
                <c:pt idx="2">
                  <c:v>#N/A</c:v>
                </c:pt>
                <c:pt idx="3">
                  <c:v>3.72</c:v>
                </c:pt>
                <c:pt idx="4">
                  <c:v>#N/A</c:v>
                </c:pt>
                <c:pt idx="5">
                  <c:v>4.62</c:v>
                </c:pt>
                <c:pt idx="6">
                  <c:v>#N/A</c:v>
                </c:pt>
                <c:pt idx="7">
                  <c:v>4.1900000000000004</c:v>
                </c:pt>
                <c:pt idx="8">
                  <c:v>#N/A</c:v>
                </c:pt>
                <c:pt idx="9">
                  <c:v>2.39</c:v>
                </c:pt>
              </c:numCache>
            </c:numRef>
          </c:val>
          <c:extLst>
            <c:ext xmlns:c16="http://schemas.microsoft.com/office/drawing/2014/chart" uri="{C3380CC4-5D6E-409C-BE32-E72D297353CC}">
              <c16:uniqueId val="{00000008-C3D4-4C5F-BDBC-1194A2FFCE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4.6900000000000004</c:v>
                </c:pt>
                <c:pt idx="2">
                  <c:v>#N/A</c:v>
                </c:pt>
                <c:pt idx="3">
                  <c:v>5.17</c:v>
                </c:pt>
                <c:pt idx="4">
                  <c:v>#N/A</c:v>
                </c:pt>
                <c:pt idx="5">
                  <c:v>5.79</c:v>
                </c:pt>
                <c:pt idx="6">
                  <c:v>#N/A</c:v>
                </c:pt>
                <c:pt idx="7">
                  <c:v>6.3</c:v>
                </c:pt>
                <c:pt idx="8">
                  <c:v>#N/A</c:v>
                </c:pt>
                <c:pt idx="9">
                  <c:v>6.39</c:v>
                </c:pt>
              </c:numCache>
            </c:numRef>
          </c:val>
          <c:extLst>
            <c:ext xmlns:c16="http://schemas.microsoft.com/office/drawing/2014/chart" uri="{C3380CC4-5D6E-409C-BE32-E72D297353CC}">
              <c16:uniqueId val="{00000009-C3D4-4C5F-BDBC-1194A2FFCE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4072</c:v>
                </c:pt>
                <c:pt idx="5">
                  <c:v>4021</c:v>
                </c:pt>
                <c:pt idx="8">
                  <c:v>3878</c:v>
                </c:pt>
                <c:pt idx="11">
                  <c:v>3859</c:v>
                </c:pt>
                <c:pt idx="14">
                  <c:v>3850</c:v>
                </c:pt>
              </c:numCache>
            </c:numRef>
          </c:val>
          <c:extLst>
            <c:ext xmlns:c16="http://schemas.microsoft.com/office/drawing/2014/chart" uri="{C3380CC4-5D6E-409C-BE32-E72D297353CC}">
              <c16:uniqueId val="{00000000-2CD8-41EA-9FB7-D18AAC0EE3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1-2CD8-41EA-9FB7-D18AAC0EE3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D8-41EA-9FB7-D18AAC0EE3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69</c:v>
                </c:pt>
                <c:pt idx="6">
                  <c:v>100</c:v>
                </c:pt>
                <c:pt idx="9">
                  <c:v>138</c:v>
                </c:pt>
                <c:pt idx="12">
                  <c:v>137</c:v>
                </c:pt>
              </c:numCache>
            </c:numRef>
          </c:val>
          <c:extLst>
            <c:ext xmlns:c16="http://schemas.microsoft.com/office/drawing/2014/chart" uri="{C3380CC4-5D6E-409C-BE32-E72D297353CC}">
              <c16:uniqueId val="{00000003-2CD8-41EA-9FB7-D18AAC0EE3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250</c:v>
                </c:pt>
                <c:pt idx="6">
                  <c:v>241</c:v>
                </c:pt>
                <c:pt idx="9">
                  <c:v>240</c:v>
                </c:pt>
                <c:pt idx="12">
                  <c:v>225</c:v>
                </c:pt>
              </c:numCache>
            </c:numRef>
          </c:val>
          <c:extLst>
            <c:ext xmlns:c16="http://schemas.microsoft.com/office/drawing/2014/chart" uri="{C3380CC4-5D6E-409C-BE32-E72D297353CC}">
              <c16:uniqueId val="{00000004-2CD8-41EA-9FB7-D18AAC0EE3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D8-41EA-9FB7-D18AAC0EE3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D8-41EA-9FB7-D18AAC0EE3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4544</c:v>
                </c:pt>
                <c:pt idx="3">
                  <c:v>4528</c:v>
                </c:pt>
                <c:pt idx="6">
                  <c:v>4612</c:v>
                </c:pt>
                <c:pt idx="9">
                  <c:v>4730</c:v>
                </c:pt>
                <c:pt idx="12">
                  <c:v>4762</c:v>
                </c:pt>
              </c:numCache>
            </c:numRef>
          </c:val>
          <c:extLst>
            <c:ext xmlns:c16="http://schemas.microsoft.com/office/drawing/2014/chart" uri="{C3380CC4-5D6E-409C-BE32-E72D297353CC}">
              <c16:uniqueId val="{00000007-2CD8-41EA-9FB7-D18AAC0EE3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794</c:v>
                </c:pt>
                <c:pt idx="2">
                  <c:v>#N/A</c:v>
                </c:pt>
                <c:pt idx="3">
                  <c:v>#N/A</c:v>
                </c:pt>
                <c:pt idx="4">
                  <c:v>827</c:v>
                </c:pt>
                <c:pt idx="5">
                  <c:v>#N/A</c:v>
                </c:pt>
                <c:pt idx="6">
                  <c:v>#N/A</c:v>
                </c:pt>
                <c:pt idx="7">
                  <c:v>1076</c:v>
                </c:pt>
                <c:pt idx="8">
                  <c:v>#N/A</c:v>
                </c:pt>
                <c:pt idx="9">
                  <c:v>#N/A</c:v>
                </c:pt>
                <c:pt idx="10">
                  <c:v>1250</c:v>
                </c:pt>
                <c:pt idx="11">
                  <c:v>#N/A</c:v>
                </c:pt>
                <c:pt idx="12">
                  <c:v>#N/A</c:v>
                </c:pt>
                <c:pt idx="13">
                  <c:v>1276</c:v>
                </c:pt>
                <c:pt idx="14">
                  <c:v>#N/A</c:v>
                </c:pt>
              </c:numCache>
            </c:numRef>
          </c:val>
          <c:smooth val="0"/>
          <c:extLst>
            <c:ext xmlns:c16="http://schemas.microsoft.com/office/drawing/2014/chart" uri="{C3380CC4-5D6E-409C-BE32-E72D297353CC}">
              <c16:uniqueId val="{00000008-2CD8-41EA-9FB7-D18AAC0EE3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35113</c:v>
                </c:pt>
                <c:pt idx="5">
                  <c:v>33626</c:v>
                </c:pt>
                <c:pt idx="8">
                  <c:v>32114</c:v>
                </c:pt>
                <c:pt idx="11">
                  <c:v>30226</c:v>
                </c:pt>
                <c:pt idx="14">
                  <c:v>29231</c:v>
                </c:pt>
              </c:numCache>
            </c:numRef>
          </c:val>
          <c:extLst>
            <c:ext xmlns:c16="http://schemas.microsoft.com/office/drawing/2014/chart" uri="{C3380CC4-5D6E-409C-BE32-E72D297353CC}">
              <c16:uniqueId val="{00000000-1AF8-4CA4-BD86-B2A99410B8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1074</c:v>
                </c:pt>
                <c:pt idx="5">
                  <c:v>1978</c:v>
                </c:pt>
                <c:pt idx="8">
                  <c:v>1891</c:v>
                </c:pt>
                <c:pt idx="11">
                  <c:v>1929</c:v>
                </c:pt>
                <c:pt idx="14">
                  <c:v>1812</c:v>
                </c:pt>
              </c:numCache>
            </c:numRef>
          </c:val>
          <c:extLst>
            <c:ext xmlns:c16="http://schemas.microsoft.com/office/drawing/2014/chart" uri="{C3380CC4-5D6E-409C-BE32-E72D297353CC}">
              <c16:uniqueId val="{00000001-1AF8-4CA4-BD86-B2A99410B8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11689</c:v>
                </c:pt>
                <c:pt idx="5">
                  <c:v>12530</c:v>
                </c:pt>
                <c:pt idx="8">
                  <c:v>13303</c:v>
                </c:pt>
                <c:pt idx="11">
                  <c:v>13341</c:v>
                </c:pt>
                <c:pt idx="14">
                  <c:v>12814</c:v>
                </c:pt>
              </c:numCache>
            </c:numRef>
          </c:val>
          <c:extLst>
            <c:ext xmlns:c16="http://schemas.microsoft.com/office/drawing/2014/chart" uri="{C3380CC4-5D6E-409C-BE32-E72D297353CC}">
              <c16:uniqueId val="{00000002-1AF8-4CA4-BD86-B2A99410B8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F8-4CA4-BD86-B2A99410B8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F8-4CA4-BD86-B2A99410B8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106</c:v>
                </c:pt>
                <c:pt idx="3">
                  <c:v>99</c:v>
                </c:pt>
                <c:pt idx="6">
                  <c:v>91</c:v>
                </c:pt>
                <c:pt idx="9">
                  <c:v>85</c:v>
                </c:pt>
                <c:pt idx="12">
                  <c:v>234</c:v>
                </c:pt>
              </c:numCache>
            </c:numRef>
          </c:val>
          <c:extLst>
            <c:ext xmlns:c16="http://schemas.microsoft.com/office/drawing/2014/chart" uri="{C3380CC4-5D6E-409C-BE32-E72D297353CC}">
              <c16:uniqueId val="{00000005-1AF8-4CA4-BD86-B2A99410B8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2085</c:v>
                </c:pt>
                <c:pt idx="3">
                  <c:v>2235</c:v>
                </c:pt>
                <c:pt idx="6">
                  <c:v>2579</c:v>
                </c:pt>
                <c:pt idx="9">
                  <c:v>2926</c:v>
                </c:pt>
                <c:pt idx="12">
                  <c:v>3045</c:v>
                </c:pt>
              </c:numCache>
            </c:numRef>
          </c:val>
          <c:extLst>
            <c:ext xmlns:c16="http://schemas.microsoft.com/office/drawing/2014/chart" uri="{C3380CC4-5D6E-409C-BE32-E72D297353CC}">
              <c16:uniqueId val="{00000006-1AF8-4CA4-BD86-B2A99410B8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1093</c:v>
                </c:pt>
                <c:pt idx="3">
                  <c:v>1048</c:v>
                </c:pt>
                <c:pt idx="6">
                  <c:v>1181</c:v>
                </c:pt>
                <c:pt idx="9">
                  <c:v>1080</c:v>
                </c:pt>
                <c:pt idx="12">
                  <c:v>1042</c:v>
                </c:pt>
              </c:numCache>
            </c:numRef>
          </c:val>
          <c:extLst>
            <c:ext xmlns:c16="http://schemas.microsoft.com/office/drawing/2014/chart" uri="{C3380CC4-5D6E-409C-BE32-E72D297353CC}">
              <c16:uniqueId val="{00000007-1AF8-4CA4-BD86-B2A99410B8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2376</c:v>
                </c:pt>
                <c:pt idx="3">
                  <c:v>2278</c:v>
                </c:pt>
                <c:pt idx="6">
                  <c:v>2106</c:v>
                </c:pt>
                <c:pt idx="9">
                  <c:v>1948</c:v>
                </c:pt>
                <c:pt idx="12">
                  <c:v>1814</c:v>
                </c:pt>
              </c:numCache>
            </c:numRef>
          </c:val>
          <c:extLst>
            <c:ext xmlns:c16="http://schemas.microsoft.com/office/drawing/2014/chart" uri="{C3380CC4-5D6E-409C-BE32-E72D297353CC}">
              <c16:uniqueId val="{00000008-1AF8-4CA4-BD86-B2A99410B8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137</c:v>
                </c:pt>
                <c:pt idx="3">
                  <c:v>126</c:v>
                </c:pt>
                <c:pt idx="6">
                  <c:v>115</c:v>
                </c:pt>
                <c:pt idx="9">
                  <c:v>104</c:v>
                </c:pt>
                <c:pt idx="12">
                  <c:v>93</c:v>
                </c:pt>
              </c:numCache>
            </c:numRef>
          </c:val>
          <c:extLst>
            <c:ext xmlns:c16="http://schemas.microsoft.com/office/drawing/2014/chart" uri="{C3380CC4-5D6E-409C-BE32-E72D297353CC}">
              <c16:uniqueId val="{00000009-1AF8-4CA4-BD86-B2A99410B8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44442</c:v>
                </c:pt>
                <c:pt idx="3">
                  <c:v>43761</c:v>
                </c:pt>
                <c:pt idx="6">
                  <c:v>42843</c:v>
                </c:pt>
                <c:pt idx="9">
                  <c:v>41339</c:v>
                </c:pt>
                <c:pt idx="12">
                  <c:v>40147</c:v>
                </c:pt>
              </c:numCache>
            </c:numRef>
          </c:val>
          <c:extLst>
            <c:ext xmlns:c16="http://schemas.microsoft.com/office/drawing/2014/chart" uri="{C3380CC4-5D6E-409C-BE32-E72D297353CC}">
              <c16:uniqueId val="{0000000A-1AF8-4CA4-BD86-B2A99410B8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2362</c:v>
                </c:pt>
                <c:pt idx="2">
                  <c:v>#N/A</c:v>
                </c:pt>
                <c:pt idx="3">
                  <c:v>#N/A</c:v>
                </c:pt>
                <c:pt idx="4">
                  <c:v>1414</c:v>
                </c:pt>
                <c:pt idx="5">
                  <c:v>#N/A</c:v>
                </c:pt>
                <c:pt idx="6">
                  <c:v>#N/A</c:v>
                </c:pt>
                <c:pt idx="7">
                  <c:v>1607</c:v>
                </c:pt>
                <c:pt idx="8">
                  <c:v>#N/A</c:v>
                </c:pt>
                <c:pt idx="9">
                  <c:v>#N/A</c:v>
                </c:pt>
                <c:pt idx="10">
                  <c:v>1988</c:v>
                </c:pt>
                <c:pt idx="11">
                  <c:v>#N/A</c:v>
                </c:pt>
                <c:pt idx="12">
                  <c:v>#N/A</c:v>
                </c:pt>
                <c:pt idx="13">
                  <c:v>2517</c:v>
                </c:pt>
                <c:pt idx="14">
                  <c:v>#N/A</c:v>
                </c:pt>
              </c:numCache>
            </c:numRef>
          </c:val>
          <c:smooth val="0"/>
          <c:extLst>
            <c:ext xmlns:c16="http://schemas.microsoft.com/office/drawing/2014/chart" uri="{C3380CC4-5D6E-409C-BE32-E72D297353CC}">
              <c16:uniqueId val="{0000000B-1AF8-4CA4-BD86-B2A99410B8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2747</c:v>
                </c:pt>
                <c:pt idx="1">
                  <c:v>3158</c:v>
                </c:pt>
                <c:pt idx="2">
                  <c:v>3158</c:v>
                </c:pt>
              </c:numCache>
            </c:numRef>
          </c:val>
          <c:extLst>
            <c:ext xmlns:c16="http://schemas.microsoft.com/office/drawing/2014/chart" uri="{C3380CC4-5D6E-409C-BE32-E72D297353CC}">
              <c16:uniqueId val="{00000000-0BC4-43B0-A886-6D79082C67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5010</c:v>
                </c:pt>
                <c:pt idx="1">
                  <c:v>4510</c:v>
                </c:pt>
                <c:pt idx="2">
                  <c:v>3935</c:v>
                </c:pt>
              </c:numCache>
            </c:numRef>
          </c:val>
          <c:extLst>
            <c:ext xmlns:c16="http://schemas.microsoft.com/office/drawing/2014/chart" uri="{C3380CC4-5D6E-409C-BE32-E72D297353CC}">
              <c16:uniqueId val="{00000001-0BC4-43B0-A886-6D79082C67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8759</c:v>
                </c:pt>
                <c:pt idx="1">
                  <c:v>8691</c:v>
                </c:pt>
                <c:pt idx="2">
                  <c:v>8558</c:v>
                </c:pt>
              </c:numCache>
            </c:numRef>
          </c:val>
          <c:extLst>
            <c:ext xmlns:c16="http://schemas.microsoft.com/office/drawing/2014/chart" uri="{C3380CC4-5D6E-409C-BE32-E72D297353CC}">
              <c16:uniqueId val="{00000002-0BC4-43B0-A886-6D79082C67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27,821
27,508
707.42
33,594,111
32,609,742
409,369
17,007,007
40,147,490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雇用の場が少ないこと等による人口の減少（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31,457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28,511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効率的な行政運営に努めつつ、移住・定住促進、雇用機会拡充支援、子育て支援等、人口減少抑制につながる事業を展開し、市の活性化、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17780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70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17780</xdr:rowOff>
    </xdr:from>
    <xdr:to>
      <xdr:col>15</xdr:col>
      <xdr:colOff>82550</xdr:colOff>
      <xdr:row>45</xdr:row>
      <xdr:rowOff>17780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17780</xdr:rowOff>
    </xdr:from>
    <xdr:to>
      <xdr:col>11</xdr:col>
      <xdr:colOff>31750</xdr:colOff>
      <xdr:row>45</xdr:row>
      <xdr:rowOff>17780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138430</xdr:rowOff>
    </xdr:from>
    <xdr:to>
      <xdr:col>15</xdr:col>
      <xdr:colOff>133350</xdr:colOff>
      <xdr:row>45</xdr:row>
      <xdr:rowOff>68580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53357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138430</xdr:rowOff>
    </xdr:from>
    <xdr:to>
      <xdr:col>11</xdr:col>
      <xdr:colOff>82550</xdr:colOff>
      <xdr:row>45</xdr:row>
      <xdr:rowOff>68580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53357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138430</xdr:rowOff>
    </xdr:from>
    <xdr:to>
      <xdr:col>7</xdr:col>
      <xdr:colOff>31750</xdr:colOff>
      <xdr:row>45</xdr:row>
      <xdr:rowOff>68580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53357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性質別経費毎に見ると、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については前年度に比べて減（物件費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）となったが、人件費、補助費等、扶助費、公債費、繰出金等については前年度に比べて増（人件費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）となり、合計では対前年度比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今後は、近年の大型事業（対馬博物館建設事業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、市道尾浦浅藻線改良事業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等）に係る地方債元金償還の開始等による公債費の増額が見込まれるため、公共施設管理運営の見直し等により効率的な財政運営に努め、財</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５７５５７５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政硬直化の抑制を図る。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114119</xdr:rowOff>
    </xdr:from>
    <xdr:to>
      <xdr:col>23</xdr:col>
      <xdr:colOff>133350</xdr:colOff>
      <xdr:row>60</xdr:row>
      <xdr:rowOff>4717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296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41728</xdr:rowOff>
    </xdr:from>
    <xdr:to>
      <xdr:col>19</xdr:col>
      <xdr:colOff>133350</xdr:colOff>
      <xdr:row>59</xdr:row>
      <xdr:rowOff>114119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5727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41728</xdr:rowOff>
    </xdr:from>
    <xdr:to>
      <xdr:col>15</xdr:col>
      <xdr:colOff>82550</xdr:colOff>
      <xdr:row>59</xdr:row>
      <xdr:rowOff>45176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5727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72753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607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125367</xdr:rowOff>
    </xdr:from>
    <xdr:to>
      <xdr:col>23</xdr:col>
      <xdr:colOff>184150</xdr:colOff>
      <xdr:row>60</xdr:row>
      <xdr:rowOff>55517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141894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63319</xdr:rowOff>
    </xdr:from>
    <xdr:to>
      <xdr:col>19</xdr:col>
      <xdr:colOff>184150</xdr:colOff>
      <xdr:row>59</xdr:row>
      <xdr:rowOff>164919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3646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162378</xdr:rowOff>
    </xdr:from>
    <xdr:to>
      <xdr:col>15</xdr:col>
      <xdr:colOff>133350</xdr:colOff>
      <xdr:row>59</xdr:row>
      <xdr:rowOff>92528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102705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21953</xdr:rowOff>
    </xdr:from>
    <xdr:to>
      <xdr:col>7</xdr:col>
      <xdr:colOff>31750</xdr:colOff>
      <xdr:row>59</xdr:row>
      <xdr:rowOff>123553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133730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険しい地勢で広範囲に集落が点在するため、市役所機能の分散や小規模な保育所、小・中学校の運営等、効率の悪い行政運営を余儀なくされている。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「対馬市公共施設等総合管理計画」に基づく施設の統廃合や事務の効率化等を進め、経費の抑制に努める。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132493</xdr:rowOff>
    </xdr:from>
    <xdr:to>
      <xdr:col>23</xdr:col>
      <xdr:colOff>133350</xdr:colOff>
      <xdr:row>83</xdr:row>
      <xdr:rowOff>141920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62843"/>
          <a:ext cx="8382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113774</xdr:rowOff>
    </xdr:from>
    <xdr:to>
      <xdr:col>19</xdr:col>
      <xdr:colOff>133350</xdr:colOff>
      <xdr:row>83</xdr:row>
      <xdr:rowOff>132493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44124"/>
          <a:ext cx="889000" cy="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77687</xdr:rowOff>
    </xdr:from>
    <xdr:to>
      <xdr:col>15</xdr:col>
      <xdr:colOff>82550</xdr:colOff>
      <xdr:row>83</xdr:row>
      <xdr:rowOff>113774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08037"/>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41675</xdr:rowOff>
    </xdr:from>
    <xdr:to>
      <xdr:col>11</xdr:col>
      <xdr:colOff>31750</xdr:colOff>
      <xdr:row>83</xdr:row>
      <xdr:rowOff>77687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72025"/>
          <a:ext cx="8890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91120</xdr:rowOff>
    </xdr:from>
    <xdr:to>
      <xdr:col>23</xdr:col>
      <xdr:colOff>184150</xdr:colOff>
      <xdr:row>84</xdr:row>
      <xdr:rowOff>21270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63197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81693</xdr:rowOff>
    </xdr:from>
    <xdr:to>
      <xdr:col>19</xdr:col>
      <xdr:colOff>184150</xdr:colOff>
      <xdr:row>84</xdr:row>
      <xdr:rowOff>11843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168070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62974</xdr:rowOff>
    </xdr:from>
    <xdr:to>
      <xdr:col>15</xdr:col>
      <xdr:colOff>133350</xdr:colOff>
      <xdr:row>83</xdr:row>
      <xdr:rowOff>164574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149351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26887</xdr:rowOff>
    </xdr:from>
    <xdr:to>
      <xdr:col>11</xdr:col>
      <xdr:colOff>82550</xdr:colOff>
      <xdr:row>83</xdr:row>
      <xdr:rowOff>128487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113264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162325</xdr:rowOff>
    </xdr:from>
    <xdr:to>
      <xdr:col>7</xdr:col>
      <xdr:colOff>31750</xdr:colOff>
      <xdr:row>83</xdr:row>
      <xdr:rowOff>92475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77252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0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昨年度と比較して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となったが、経験年数階層の変動等により類似団体平均を上回っている。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今後、給与制度の見直しを図り、給与水準の適正化に努める。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117828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6516"/>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117828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131234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33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住民基本台帳人口は減少（住民基本台帳人口：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28,452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27,822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の前年度に比べ</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155321</xdr:rowOff>
    </xdr:from>
    <xdr:to>
      <xdr:col>81</xdr:col>
      <xdr:colOff>44450</xdr:colOff>
      <xdr:row>64</xdr:row>
      <xdr:rowOff>15240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56671"/>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155321</xdr:rowOff>
    </xdr:from>
    <xdr:to>
      <xdr:col>77</xdr:col>
      <xdr:colOff>44450</xdr:colOff>
      <xdr:row>63</xdr:row>
      <xdr:rowOff>159343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9566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129582</xdr:rowOff>
    </xdr:from>
    <xdr:to>
      <xdr:col>72</xdr:col>
      <xdr:colOff>203200</xdr:colOff>
      <xdr:row>63</xdr:row>
      <xdr:rowOff>159343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93093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129582</xdr:rowOff>
    </xdr:from>
    <xdr:to>
      <xdr:col>68</xdr:col>
      <xdr:colOff>152400</xdr:colOff>
      <xdr:row>63</xdr:row>
      <xdr:rowOff>129582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3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104521</xdr:rowOff>
    </xdr:from>
    <xdr:to>
      <xdr:col>77</xdr:col>
      <xdr:colOff>95250</xdr:colOff>
      <xdr:row>64</xdr:row>
      <xdr:rowOff>34671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19448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9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108543</xdr:rowOff>
    </xdr:from>
    <xdr:to>
      <xdr:col>73</xdr:col>
      <xdr:colOff>44450</xdr:colOff>
      <xdr:row>64</xdr:row>
      <xdr:rowOff>38693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9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23470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78782</xdr:rowOff>
    </xdr:from>
    <xdr:to>
      <xdr:col>68</xdr:col>
      <xdr:colOff>203200</xdr:colOff>
      <xdr:row>64</xdr:row>
      <xdr:rowOff>8932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165159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6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78782</xdr:rowOff>
    </xdr:from>
    <xdr:to>
      <xdr:col>64</xdr:col>
      <xdr:colOff>152400</xdr:colOff>
      <xdr:row>64</xdr:row>
      <xdr:rowOff>8932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165159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6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交付税措置率の低い残債を中心に繰上償還を実施してきたこと等により合併直後に比べ大幅に改善してきていたが、今後は合併特例債の終了等による交付税措置率の低い地方債発行の増が予想される。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37</xdr:row>
      <xdr:rowOff>13970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3550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163301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1338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141182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013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125095</xdr:rowOff>
    </xdr:from>
    <xdr:to>
      <xdr:col>68</xdr:col>
      <xdr:colOff>152400</xdr:colOff>
      <xdr:row>36</xdr:row>
      <xdr:rowOff>129117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972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74295</xdr:rowOff>
    </xdr:from>
    <xdr:to>
      <xdr:col>64</xdr:col>
      <xdr:colOff>152400</xdr:colOff>
      <xdr:row>37</xdr:row>
      <xdr:rowOff>4445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14622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普通交付税の合併算定替終了による分母の減等により令和元年度までは上昇傾向であったが、令和２年度には交付税措置率の高い地方債の活用等により前年度よりも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ポイント改善した。しかしながら、令和３年度から再び上昇傾向に転じ、令和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充当可能基金の減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イントの上昇となった。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今後も大型事業の実施による交付税措置率の低い地方債発行の増や基金取り崩しの増、普通交付税の減額による標準財政規模の減が見込まれるため、比率が上昇することが予想される。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89408</xdr:rowOff>
    </xdr:from>
    <xdr:to>
      <xdr:col>81</xdr:col>
      <xdr:colOff>44450</xdr:colOff>
      <xdr:row>14</xdr:row>
      <xdr:rowOff>121581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48970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62865</xdr:rowOff>
    </xdr:from>
    <xdr:to>
      <xdr:col>77</xdr:col>
      <xdr:colOff>44450</xdr:colOff>
      <xdr:row>14</xdr:row>
      <xdr:rowOff>89408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6316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54822</xdr:rowOff>
    </xdr:from>
    <xdr:to>
      <xdr:col>72</xdr:col>
      <xdr:colOff>203200</xdr:colOff>
      <xdr:row>14</xdr:row>
      <xdr:rowOff>62865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5512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54822</xdr:rowOff>
    </xdr:from>
    <xdr:to>
      <xdr:col>68</xdr:col>
      <xdr:colOff>152400</xdr:colOff>
      <xdr:row>14</xdr:row>
      <xdr:rowOff>115951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55122"/>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70781</xdr:rowOff>
    </xdr:from>
    <xdr:to>
      <xdr:col>81</xdr:col>
      <xdr:colOff>95250</xdr:colOff>
      <xdr:row>15</xdr:row>
      <xdr:rowOff>931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42858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38608</xdr:rowOff>
    </xdr:from>
    <xdr:to>
      <xdr:col>77</xdr:col>
      <xdr:colOff>95250</xdr:colOff>
      <xdr:row>14</xdr:row>
      <xdr:rowOff>140208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150385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xdr:rowOff>
    </xdr:from>
    <xdr:to>
      <xdr:col>73</xdr:col>
      <xdr:colOff>44450</xdr:colOff>
      <xdr:row>14</xdr:row>
      <xdr:rowOff>113665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123842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4022</xdr:rowOff>
    </xdr:from>
    <xdr:to>
      <xdr:col>68</xdr:col>
      <xdr:colOff>203200</xdr:colOff>
      <xdr:row>14</xdr:row>
      <xdr:rowOff>105622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115799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65151</xdr:rowOff>
    </xdr:from>
    <xdr:to>
      <xdr:col>64</xdr:col>
      <xdr:colOff>152400</xdr:colOff>
      <xdr:row>14</xdr:row>
      <xdr:rowOff>166751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27,821
27,508
707.42
33,594,111
32,609,742
409,369
17,007,007
40,147,490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類似団体内平均と比較しても、令和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下回っているが、人口千人当たりの職員数は、類似団体平均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10.86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17.40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人と大きく上回っている。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今後もより良い行政サービスの提供の在り方を検討しながら、施設の統廃合等による事務の効率化に努め、人件費の抑制を図る。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物件費に係る経常収支比率については、令和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、類似団体と比較すると高い傾向にある。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合併以降、物件費の削減に努めてきたが、旅費、燃料費、ごみ収集に係る委託料、スクールバス運行委託料等、地理的要因により行政運営に係る物件費は、他の団体に比べどうしても割高となる。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「対馬市公共施設等総合管理計画」に基づき施設の統廃合等を計画的に進め、物件費の削減を図る。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98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153670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扶助費に係る経常収支比率については、令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類似団体内平均と比較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ポイント下回っているが、今後、子育て世帯への支援対策や経済的弱者への対策等により、扶助費の増加が見込まれているため、その動向を注視し、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雇用機会拡充支援等、雇用の場の拡大につながる事業を推進し、地域経済の活性化を図る。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10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133350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公共施設等総合管理計画」に基づき施設の統廃合等を計画的に進め、維持補修費の削減を図る。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53</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80735</xdr:rowOff>
    </xdr:from>
    <xdr:to>
      <xdr:col>78</xdr:col>
      <xdr:colOff>69850</xdr:colOff>
      <xdr:row>53</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53</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29935</xdr:rowOff>
    </xdr:from>
    <xdr:to>
      <xdr:col>74</xdr:col>
      <xdr:colOff>31750</xdr:colOff>
      <xdr:row>53</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141712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51707</xdr:rowOff>
    </xdr:from>
    <xdr:to>
      <xdr:col>69</xdr:col>
      <xdr:colOff>142875</xdr:colOff>
      <xdr:row>53</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に係る経常収支比率については、令和４年度と比較し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となったが、類似団体と比較すると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傾向にある。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06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88138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公債費に係る経常収支比率については、令和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類似団体内平均と比較すると、令和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人口１人当たりの公債費は、類似団体平均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77,326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171,125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近年の大型事業（対馬博物館建設事業等）に係る地方債の元金償還開始等により、さらなる公債費の増額が見込まれるため、積極的な繰上償還を実施するとともに起債の抑制を図り、公債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151764</xdr:rowOff>
    </xdr:from>
    <xdr:to>
      <xdr:col>24</xdr:col>
      <xdr:colOff>25400</xdr:colOff>
      <xdr:row>75</xdr:row>
      <xdr:rowOff>155575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105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151764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81940"/>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132715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19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132715</xdr:rowOff>
    </xdr:from>
    <xdr:to>
      <xdr:col>11</xdr:col>
      <xdr:colOff>9525</xdr:colOff>
      <xdr:row>75</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91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104775</xdr:rowOff>
    </xdr:from>
    <xdr:to>
      <xdr:col>24</xdr:col>
      <xdr:colOff>76200</xdr:colOff>
      <xdr:row>76</xdr:row>
      <xdr:rowOff>34925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76852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100965</xdr:rowOff>
    </xdr:from>
    <xdr:to>
      <xdr:col>20</xdr:col>
      <xdr:colOff>38100</xdr:colOff>
      <xdr:row>76</xdr:row>
      <xdr:rowOff>31114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15891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4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158766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81915</xdr:rowOff>
    </xdr:from>
    <xdr:to>
      <xdr:col>11</xdr:col>
      <xdr:colOff>60325</xdr:colOff>
      <xdr:row>76</xdr:row>
      <xdr:rowOff>12064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168291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今後も公債費の抑制に努めるとともに、各費目経常経費の見直しを進め、効率のいい行政運営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xdr:rowOff>
    </xdr:from>
    <xdr:to>
      <xdr:col>82</xdr:col>
      <xdr:colOff>107950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6908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74</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663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129286</xdr:rowOff>
    </xdr:from>
    <xdr:to>
      <xdr:col>73</xdr:col>
      <xdr:colOff>180975</xdr:colOff>
      <xdr:row>73</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645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73</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6451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42435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5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124206</xdr:rowOff>
    </xdr:from>
    <xdr:to>
      <xdr:col>78</xdr:col>
      <xdr:colOff>120650</xdr:colOff>
      <xdr:row>74</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64533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0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96774</xdr:rowOff>
    </xdr:from>
    <xdr:to>
      <xdr:col>74</xdr:col>
      <xdr:colOff>31750</xdr:colOff>
      <xdr:row>74</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78486</xdr:rowOff>
    </xdr:from>
    <xdr:to>
      <xdr:col>69</xdr:col>
      <xdr:colOff>142875</xdr:colOff>
      <xdr:row>74</xdr:row>
      <xdr:rowOff>8636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18813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99993</xdr:rowOff>
    </xdr:from>
    <xdr:to>
      <xdr:col>29</xdr:col>
      <xdr:colOff>127000</xdr:colOff>
      <xdr:row>14</xdr:row>
      <xdr:rowOff>8542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76468"/>
          <a:ext cx="647700" cy="79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8084</xdr:rowOff>
    </xdr:from>
    <xdr:to>
      <xdr:col>26</xdr:col>
      <xdr:colOff>50800</xdr:colOff>
      <xdr:row>14</xdr:row>
      <xdr:rowOff>8542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456009"/>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8084</xdr:rowOff>
    </xdr:from>
    <xdr:to>
      <xdr:col>22</xdr:col>
      <xdr:colOff>114300</xdr:colOff>
      <xdr:row>14</xdr:row>
      <xdr:rowOff>79702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56009"/>
          <a:ext cx="698500" cy="7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79702</xdr:rowOff>
    </xdr:from>
    <xdr:to>
      <xdr:col>18</xdr:col>
      <xdr:colOff>177800</xdr:colOff>
      <xdr:row>15</xdr:row>
      <xdr:rowOff>4873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27627"/>
          <a:ext cx="6985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49193</xdr:rowOff>
    </xdr:from>
    <xdr:to>
      <xdr:col>29</xdr:col>
      <xdr:colOff>177800</xdr:colOff>
      <xdr:row>13</xdr:row>
      <xdr:rowOff>150793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2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65720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7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129192</xdr:rowOff>
    </xdr:from>
    <xdr:to>
      <xdr:col>26</xdr:col>
      <xdr:colOff>101600</xdr:colOff>
      <xdr:row>14</xdr:row>
      <xdr:rowOff>59342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69519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7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128734</xdr:rowOff>
    </xdr:from>
    <xdr:to>
      <xdr:col>22</xdr:col>
      <xdr:colOff>165100</xdr:colOff>
      <xdr:row>14</xdr:row>
      <xdr:rowOff>58884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0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69061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7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28902</xdr:rowOff>
    </xdr:from>
    <xdr:to>
      <xdr:col>19</xdr:col>
      <xdr:colOff>38100</xdr:colOff>
      <xdr:row>14</xdr:row>
      <xdr:rowOff>130502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7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140679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4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125523</xdr:rowOff>
    </xdr:from>
    <xdr:to>
      <xdr:col>15</xdr:col>
      <xdr:colOff>101600</xdr:colOff>
      <xdr:row>15</xdr:row>
      <xdr:rowOff>55673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7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65850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4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336447</xdr:rowOff>
    </xdr:from>
    <xdr:to>
      <xdr:col>29</xdr:col>
      <xdr:colOff>127000</xdr:colOff>
      <xdr:row>37</xdr:row>
      <xdr:rowOff>342779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61147"/>
          <a:ext cx="647700" cy="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321223</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5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342779</xdr:rowOff>
    </xdr:from>
    <xdr:to>
      <xdr:col>26</xdr:col>
      <xdr:colOff>50800</xdr:colOff>
      <xdr:row>38</xdr:row>
      <xdr:rowOff>22363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67479"/>
          <a:ext cx="698500" cy="2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22363</xdr:rowOff>
    </xdr:from>
    <xdr:to>
      <xdr:col>22</xdr:col>
      <xdr:colOff>114300</xdr:colOff>
      <xdr:row>38</xdr:row>
      <xdr:rowOff>52199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89963"/>
          <a:ext cx="698500" cy="29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52199</xdr:rowOff>
    </xdr:from>
    <xdr:to>
      <xdr:col>18</xdr:col>
      <xdr:colOff>177800</xdr:colOff>
      <xdr:row>38</xdr:row>
      <xdr:rowOff>57940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19799"/>
          <a:ext cx="698500" cy="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285647</xdr:rowOff>
    </xdr:from>
    <xdr:to>
      <xdr:col>29</xdr:col>
      <xdr:colOff>177800</xdr:colOff>
      <xdr:row>38</xdr:row>
      <xdr:rowOff>44347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1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130724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5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291979</xdr:rowOff>
    </xdr:from>
    <xdr:to>
      <xdr:col>26</xdr:col>
      <xdr:colOff>101600</xdr:colOff>
      <xdr:row>38</xdr:row>
      <xdr:rowOff>50679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1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60856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85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314463</xdr:rowOff>
    </xdr:from>
    <xdr:to>
      <xdr:col>22</xdr:col>
      <xdr:colOff>165100</xdr:colOff>
      <xdr:row>38</xdr:row>
      <xdr:rowOff>73163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3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83340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0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1399</xdr:rowOff>
    </xdr:from>
    <xdr:to>
      <xdr:col>19</xdr:col>
      <xdr:colOff>38100</xdr:colOff>
      <xdr:row>38</xdr:row>
      <xdr:rowOff>102999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113176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7140</xdr:rowOff>
    </xdr:from>
    <xdr:to>
      <xdr:col>15</xdr:col>
      <xdr:colOff>101600</xdr:colOff>
      <xdr:row>38</xdr:row>
      <xdr:rowOff>108740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4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118917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27,821
27,508
707.42
33,594,111
32,609,742
409,369
17,007,007
40,147,490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124482</xdr:rowOff>
    </xdr:from>
    <xdr:to>
      <xdr:col>24</xdr:col>
      <xdr:colOff>63500</xdr:colOff>
      <xdr:row>33</xdr:row>
      <xdr:rowOff>29134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10882"/>
          <a:ext cx="838200" cy="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23713</xdr:rowOff>
    </xdr:from>
    <xdr:to>
      <xdr:col>19</xdr:col>
      <xdr:colOff>177800</xdr:colOff>
      <xdr:row>33</xdr:row>
      <xdr:rowOff>29134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81563"/>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23713</xdr:rowOff>
    </xdr:from>
    <xdr:to>
      <xdr:col>15</xdr:col>
      <xdr:colOff>50800</xdr:colOff>
      <xdr:row>33</xdr:row>
      <xdr:rowOff>53801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81563"/>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53801</xdr:rowOff>
    </xdr:from>
    <xdr:to>
      <xdr:col>10</xdr:col>
      <xdr:colOff>114300</xdr:colOff>
      <xdr:row>34</xdr:row>
      <xdr:rowOff>34087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11651"/>
          <a:ext cx="889000" cy="15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73682</xdr:rowOff>
    </xdr:from>
    <xdr:to>
      <xdr:col>24</xdr:col>
      <xdr:colOff>114300</xdr:colOff>
      <xdr:row>33</xdr:row>
      <xdr:rowOff>3832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96559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1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149784</xdr:rowOff>
    </xdr:from>
    <xdr:to>
      <xdr:col>20</xdr:col>
      <xdr:colOff>38100</xdr:colOff>
      <xdr:row>33</xdr:row>
      <xdr:rowOff>79934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96461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144363</xdr:rowOff>
    </xdr:from>
    <xdr:to>
      <xdr:col>15</xdr:col>
      <xdr:colOff>101600</xdr:colOff>
      <xdr:row>33</xdr:row>
      <xdr:rowOff>74513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91040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3001</xdr:rowOff>
    </xdr:from>
    <xdr:to>
      <xdr:col>10</xdr:col>
      <xdr:colOff>165100</xdr:colOff>
      <xdr:row>33</xdr:row>
      <xdr:rowOff>104601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121128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154737</xdr:rowOff>
    </xdr:from>
    <xdr:to>
      <xdr:col>6</xdr:col>
      <xdr:colOff>38100</xdr:colOff>
      <xdr:row>34</xdr:row>
      <xdr:rowOff>84887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101414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8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16782</xdr:rowOff>
    </xdr:from>
    <xdr:to>
      <xdr:col>24</xdr:col>
      <xdr:colOff>63500</xdr:colOff>
      <xdr:row>57</xdr:row>
      <xdr:rowOff>19434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8943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16782</xdr:rowOff>
    </xdr:from>
    <xdr:to>
      <xdr:col>19</xdr:col>
      <xdr:colOff>177800</xdr:colOff>
      <xdr:row>57</xdr:row>
      <xdr:rowOff>39729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89432"/>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39729</xdr:rowOff>
    </xdr:from>
    <xdr:to>
      <xdr:col>15</xdr:col>
      <xdr:colOff>50800</xdr:colOff>
      <xdr:row>57</xdr:row>
      <xdr:rowOff>73225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12379"/>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73225</xdr:rowOff>
    </xdr:from>
    <xdr:to>
      <xdr:col>10</xdr:col>
      <xdr:colOff>114300</xdr:colOff>
      <xdr:row>57</xdr:row>
      <xdr:rowOff>84985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45875"/>
          <a:ext cx="8890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140084</xdr:rowOff>
    </xdr:from>
    <xdr:to>
      <xdr:col>24</xdr:col>
      <xdr:colOff>114300</xdr:colOff>
      <xdr:row>57</xdr:row>
      <xdr:rowOff>70234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162961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9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137432</xdr:rowOff>
    </xdr:from>
    <xdr:to>
      <xdr:col>20</xdr:col>
      <xdr:colOff>38100</xdr:colOff>
      <xdr:row>57</xdr:row>
      <xdr:rowOff>67582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1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160379</xdr:rowOff>
    </xdr:from>
    <xdr:to>
      <xdr:col>15</xdr:col>
      <xdr:colOff>101600</xdr:colOff>
      <xdr:row>57</xdr:row>
      <xdr:rowOff>90529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107056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3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22425</xdr:rowOff>
    </xdr:from>
    <xdr:to>
      <xdr:col>10</xdr:col>
      <xdr:colOff>165100</xdr:colOff>
      <xdr:row>57</xdr:row>
      <xdr:rowOff>124025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140552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7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34185</xdr:rowOff>
    </xdr:from>
    <xdr:to>
      <xdr:col>6</xdr:col>
      <xdr:colOff>38100</xdr:colOff>
      <xdr:row>57</xdr:row>
      <xdr:rowOff>135785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152312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91027</xdr:rowOff>
    </xdr:from>
    <xdr:to>
      <xdr:col>24</xdr:col>
      <xdr:colOff>63500</xdr:colOff>
      <xdr:row>78</xdr:row>
      <xdr:rowOff>91808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4127"/>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78112</xdr:rowOff>
    </xdr:from>
    <xdr:to>
      <xdr:col>19</xdr:col>
      <xdr:colOff>177800</xdr:colOff>
      <xdr:row>78</xdr:row>
      <xdr:rowOff>91808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51212"/>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78112</xdr:rowOff>
    </xdr:from>
    <xdr:to>
      <xdr:col>15</xdr:col>
      <xdr:colOff>50800</xdr:colOff>
      <xdr:row>78</xdr:row>
      <xdr:rowOff>94990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121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94990</xdr:rowOff>
    </xdr:from>
    <xdr:to>
      <xdr:col>10</xdr:col>
      <xdr:colOff>114300</xdr:colOff>
      <xdr:row>78</xdr:row>
      <xdr:rowOff>112249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8090"/>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40227</xdr:rowOff>
    </xdr:from>
    <xdr:to>
      <xdr:col>24</xdr:col>
      <xdr:colOff>114300</xdr:colOff>
      <xdr:row>78</xdr:row>
      <xdr:rowOff>141827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126604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41008</xdr:rowOff>
    </xdr:from>
    <xdr:to>
      <xdr:col>20</xdr:col>
      <xdr:colOff>38100</xdr:colOff>
      <xdr:row>78</xdr:row>
      <xdr:rowOff>142608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27312</xdr:rowOff>
    </xdr:from>
    <xdr:to>
      <xdr:col>15</xdr:col>
      <xdr:colOff>101600</xdr:colOff>
      <xdr:row>78</xdr:row>
      <xdr:rowOff>128912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120039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44190</xdr:rowOff>
    </xdr:from>
    <xdr:to>
      <xdr:col>10</xdr:col>
      <xdr:colOff>165100</xdr:colOff>
      <xdr:row>78</xdr:row>
      <xdr:rowOff>145790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136917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61449</xdr:rowOff>
    </xdr:from>
    <xdr:to>
      <xdr:col>6</xdr:col>
      <xdr:colOff>38100</xdr:colOff>
      <xdr:row>78</xdr:row>
      <xdr:rowOff>163049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126411</xdr:rowOff>
    </xdr:from>
    <xdr:to>
      <xdr:col>24</xdr:col>
      <xdr:colOff>63500</xdr:colOff>
      <xdr:row>95</xdr:row>
      <xdr:rowOff>20912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42711"/>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27198</xdr:rowOff>
    </xdr:from>
    <xdr:to>
      <xdr:col>19</xdr:col>
      <xdr:colOff>177800</xdr:colOff>
      <xdr:row>95</xdr:row>
      <xdr:rowOff>20912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43498"/>
          <a:ext cx="889000" cy="1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27198</xdr:rowOff>
    </xdr:from>
    <xdr:to>
      <xdr:col>15</xdr:col>
      <xdr:colOff>50800</xdr:colOff>
      <xdr:row>95</xdr:row>
      <xdr:rowOff>97577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43498"/>
          <a:ext cx="889000" cy="2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97577</xdr:rowOff>
    </xdr:from>
    <xdr:to>
      <xdr:col>10</xdr:col>
      <xdr:colOff>114300</xdr:colOff>
      <xdr:row>95</xdr:row>
      <xdr:rowOff>137399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85327"/>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75611</xdr:rowOff>
    </xdr:from>
    <xdr:to>
      <xdr:col>24</xdr:col>
      <xdr:colOff>114300</xdr:colOff>
      <xdr:row>95</xdr:row>
      <xdr:rowOff>5761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98488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141562</xdr:rowOff>
    </xdr:from>
    <xdr:to>
      <xdr:col>20</xdr:col>
      <xdr:colOff>38100</xdr:colOff>
      <xdr:row>95</xdr:row>
      <xdr:rowOff>71712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88239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147848</xdr:rowOff>
    </xdr:from>
    <xdr:to>
      <xdr:col>15</xdr:col>
      <xdr:colOff>101600</xdr:colOff>
      <xdr:row>94</xdr:row>
      <xdr:rowOff>77998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94525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46777</xdr:rowOff>
    </xdr:from>
    <xdr:to>
      <xdr:col>10</xdr:col>
      <xdr:colOff>165100</xdr:colOff>
      <xdr:row>95</xdr:row>
      <xdr:rowOff>148377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164904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0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86599</xdr:rowOff>
    </xdr:from>
    <xdr:to>
      <xdr:col>6</xdr:col>
      <xdr:colOff>38100</xdr:colOff>
      <xdr:row>96</xdr:row>
      <xdr:rowOff>16749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33276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4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85270</xdr:rowOff>
    </xdr:from>
    <xdr:to>
      <xdr:col>55</xdr:col>
      <xdr:colOff>0</xdr:colOff>
      <xdr:row>35</xdr:row>
      <xdr:rowOff>126723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86020"/>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106092</xdr:rowOff>
    </xdr:from>
    <xdr:to>
      <xdr:col>50</xdr:col>
      <xdr:colOff>114300</xdr:colOff>
      <xdr:row>35</xdr:row>
      <xdr:rowOff>126723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06842"/>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80123</xdr:rowOff>
    </xdr:from>
    <xdr:to>
      <xdr:col>45</xdr:col>
      <xdr:colOff>177800</xdr:colOff>
      <xdr:row>35</xdr:row>
      <xdr:rowOff>106092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37973"/>
          <a:ext cx="889000" cy="36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80123</xdr:rowOff>
    </xdr:from>
    <xdr:to>
      <xdr:col>41</xdr:col>
      <xdr:colOff>50800</xdr:colOff>
      <xdr:row>36</xdr:row>
      <xdr:rowOff>32650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37973"/>
          <a:ext cx="889000" cy="4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34470</xdr:rowOff>
    </xdr:from>
    <xdr:to>
      <xdr:col>55</xdr:col>
      <xdr:colOff>50800</xdr:colOff>
      <xdr:row>35</xdr:row>
      <xdr:rowOff>136070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57347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8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75923</xdr:rowOff>
    </xdr:from>
    <xdr:to>
      <xdr:col>50</xdr:col>
      <xdr:colOff>165100</xdr:colOff>
      <xdr:row>36</xdr:row>
      <xdr:rowOff>6073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22600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55292</xdr:rowOff>
    </xdr:from>
    <xdr:to>
      <xdr:col>46</xdr:col>
      <xdr:colOff>38100</xdr:colOff>
      <xdr:row>35</xdr:row>
      <xdr:rowOff>156892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3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29323</xdr:rowOff>
    </xdr:from>
    <xdr:to>
      <xdr:col>41</xdr:col>
      <xdr:colOff>101600</xdr:colOff>
      <xdr:row>33</xdr:row>
      <xdr:rowOff>130923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147450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153300</xdr:rowOff>
    </xdr:from>
    <xdr:to>
      <xdr:col>36</xdr:col>
      <xdr:colOff>165100</xdr:colOff>
      <xdr:row>36</xdr:row>
      <xdr:rowOff>83450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99977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2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132035</xdr:rowOff>
    </xdr:from>
    <xdr:to>
      <xdr:col>55</xdr:col>
      <xdr:colOff>0</xdr:colOff>
      <xdr:row>56</xdr:row>
      <xdr:rowOff>8484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561785"/>
          <a:ext cx="838200" cy="4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132035</xdr:rowOff>
    </xdr:from>
    <xdr:to>
      <xdr:col>50</xdr:col>
      <xdr:colOff>114300</xdr:colOff>
      <xdr:row>56</xdr:row>
      <xdr:rowOff>45240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61785"/>
          <a:ext cx="889000" cy="8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38558</xdr:rowOff>
    </xdr:from>
    <xdr:to>
      <xdr:col>45</xdr:col>
      <xdr:colOff>177800</xdr:colOff>
      <xdr:row>56</xdr:row>
      <xdr:rowOff>45240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39758"/>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87952</xdr:rowOff>
    </xdr:from>
    <xdr:to>
      <xdr:col>41</xdr:col>
      <xdr:colOff>50800</xdr:colOff>
      <xdr:row>56</xdr:row>
      <xdr:rowOff>38558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17702"/>
          <a:ext cx="8890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129134</xdr:rowOff>
    </xdr:from>
    <xdr:to>
      <xdr:col>55</xdr:col>
      <xdr:colOff>50800</xdr:colOff>
      <xdr:row>56</xdr:row>
      <xdr:rowOff>59284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152011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1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81235</xdr:rowOff>
    </xdr:from>
    <xdr:to>
      <xdr:col>50</xdr:col>
      <xdr:colOff>165100</xdr:colOff>
      <xdr:row>56</xdr:row>
      <xdr:rowOff>11385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27912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2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165890</xdr:rowOff>
    </xdr:from>
    <xdr:to>
      <xdr:col>46</xdr:col>
      <xdr:colOff>38100</xdr:colOff>
      <xdr:row>56</xdr:row>
      <xdr:rowOff>96040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112567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37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159208</xdr:rowOff>
    </xdr:from>
    <xdr:to>
      <xdr:col>41</xdr:col>
      <xdr:colOff>101600</xdr:colOff>
      <xdr:row>56</xdr:row>
      <xdr:rowOff>89358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105885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3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37152</xdr:rowOff>
    </xdr:from>
    <xdr:to>
      <xdr:col>36</xdr:col>
      <xdr:colOff>165100</xdr:colOff>
      <xdr:row>55</xdr:row>
      <xdr:rowOff>138752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155279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2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147003</xdr:rowOff>
    </xdr:from>
    <xdr:to>
      <xdr:col>55</xdr:col>
      <xdr:colOff>0</xdr:colOff>
      <xdr:row>75</xdr:row>
      <xdr:rowOff>52057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662853"/>
          <a:ext cx="838200" cy="24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94538</xdr:rowOff>
    </xdr:from>
    <xdr:to>
      <xdr:col>50</xdr:col>
      <xdr:colOff>114300</xdr:colOff>
      <xdr:row>75</xdr:row>
      <xdr:rowOff>52057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781838"/>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94538</xdr:rowOff>
    </xdr:from>
    <xdr:to>
      <xdr:col>45</xdr:col>
      <xdr:colOff>177800</xdr:colOff>
      <xdr:row>74</xdr:row>
      <xdr:rowOff>128118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81838"/>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27660</xdr:rowOff>
    </xdr:from>
    <xdr:to>
      <xdr:col>41</xdr:col>
      <xdr:colOff>50800</xdr:colOff>
      <xdr:row>74</xdr:row>
      <xdr:rowOff>128118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72060"/>
          <a:ext cx="889000" cy="4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96203</xdr:rowOff>
    </xdr:from>
    <xdr:to>
      <xdr:col>55</xdr:col>
      <xdr:colOff>50800</xdr:colOff>
      <xdr:row>74</xdr:row>
      <xdr:rowOff>26353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6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119080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4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1257</xdr:rowOff>
    </xdr:from>
    <xdr:to>
      <xdr:col>50</xdr:col>
      <xdr:colOff>165100</xdr:colOff>
      <xdr:row>75</xdr:row>
      <xdr:rowOff>102857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119384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6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43738</xdr:rowOff>
    </xdr:from>
    <xdr:to>
      <xdr:col>46</xdr:col>
      <xdr:colOff>38100</xdr:colOff>
      <xdr:row>74</xdr:row>
      <xdr:rowOff>145338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7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161865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77318</xdr:rowOff>
    </xdr:from>
    <xdr:to>
      <xdr:col>41</xdr:col>
      <xdr:colOff>101600</xdr:colOff>
      <xdr:row>75</xdr:row>
      <xdr:rowOff>7468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7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23995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5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148310</xdr:rowOff>
    </xdr:from>
    <xdr:to>
      <xdr:col>36</xdr:col>
      <xdr:colOff>165100</xdr:colOff>
      <xdr:row>72</xdr:row>
      <xdr:rowOff>78460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3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94987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0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153544</xdr:rowOff>
    </xdr:from>
    <xdr:to>
      <xdr:col>55</xdr:col>
      <xdr:colOff>0</xdr:colOff>
      <xdr:row>97</xdr:row>
      <xdr:rowOff>47155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12744"/>
          <a:ext cx="838200" cy="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153544</xdr:rowOff>
    </xdr:from>
    <xdr:to>
      <xdr:col>50</xdr:col>
      <xdr:colOff>114300</xdr:colOff>
      <xdr:row>97</xdr:row>
      <xdr:rowOff>48740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12744"/>
          <a:ext cx="8890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28142</xdr:rowOff>
    </xdr:from>
    <xdr:to>
      <xdr:col>45</xdr:col>
      <xdr:colOff>177800</xdr:colOff>
      <xdr:row>97</xdr:row>
      <xdr:rowOff>48740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8792"/>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167804</xdr:rowOff>
    </xdr:from>
    <xdr:to>
      <xdr:col>41</xdr:col>
      <xdr:colOff>50800</xdr:colOff>
      <xdr:row>97</xdr:row>
      <xdr:rowOff>28142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27004"/>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167805</xdr:rowOff>
    </xdr:from>
    <xdr:to>
      <xdr:col>55</xdr:col>
      <xdr:colOff>50800</xdr:colOff>
      <xdr:row>97</xdr:row>
      <xdr:rowOff>97955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19232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7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102744</xdr:rowOff>
    </xdr:from>
    <xdr:to>
      <xdr:col>50</xdr:col>
      <xdr:colOff>165100</xdr:colOff>
      <xdr:row>97</xdr:row>
      <xdr:rowOff>32894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49421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3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169390</xdr:rowOff>
    </xdr:from>
    <xdr:to>
      <xdr:col>46</xdr:col>
      <xdr:colOff>38100</xdr:colOff>
      <xdr:row>97</xdr:row>
      <xdr:rowOff>99540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116067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0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148792</xdr:rowOff>
    </xdr:from>
    <xdr:to>
      <xdr:col>41</xdr:col>
      <xdr:colOff>101600</xdr:colOff>
      <xdr:row>97</xdr:row>
      <xdr:rowOff>78942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95469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8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117004</xdr:rowOff>
    </xdr:from>
    <xdr:to>
      <xdr:col>36</xdr:col>
      <xdr:colOff>165100</xdr:colOff>
      <xdr:row>97</xdr:row>
      <xdr:rowOff>47154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63681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5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86182</xdr:rowOff>
    </xdr:from>
    <xdr:to>
      <xdr:col>85</xdr:col>
      <xdr:colOff>127000</xdr:colOff>
      <xdr:row>37</xdr:row>
      <xdr:rowOff>97599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29832"/>
          <a:ext cx="8382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7963</xdr:rowOff>
    </xdr:from>
    <xdr:to>
      <xdr:col>81</xdr:col>
      <xdr:colOff>50800</xdr:colOff>
      <xdr:row>37</xdr:row>
      <xdr:rowOff>86182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51613"/>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31001</xdr:rowOff>
    </xdr:from>
    <xdr:to>
      <xdr:col>76</xdr:col>
      <xdr:colOff>114300</xdr:colOff>
      <xdr:row>37</xdr:row>
      <xdr:rowOff>7963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03201"/>
          <a:ext cx="889000" cy="1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31001</xdr:rowOff>
    </xdr:from>
    <xdr:to>
      <xdr:col>71</xdr:col>
      <xdr:colOff>177800</xdr:colOff>
      <xdr:row>38</xdr:row>
      <xdr:rowOff>49543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03201"/>
          <a:ext cx="8890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46799</xdr:rowOff>
    </xdr:from>
    <xdr:to>
      <xdr:col>85</xdr:col>
      <xdr:colOff>177800</xdr:colOff>
      <xdr:row>37</xdr:row>
      <xdr:rowOff>148399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69676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35382</xdr:rowOff>
    </xdr:from>
    <xdr:to>
      <xdr:col>81</xdr:col>
      <xdr:colOff>101600</xdr:colOff>
      <xdr:row>37</xdr:row>
      <xdr:rowOff>136982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128613</xdr:rowOff>
    </xdr:from>
    <xdr:to>
      <xdr:col>76</xdr:col>
      <xdr:colOff>165100</xdr:colOff>
      <xdr:row>37</xdr:row>
      <xdr:rowOff>58763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75290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151651</xdr:rowOff>
    </xdr:from>
    <xdr:to>
      <xdr:col>72</xdr:col>
      <xdr:colOff>38100</xdr:colOff>
      <xdr:row>36</xdr:row>
      <xdr:rowOff>81801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98328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170193</xdr:rowOff>
    </xdr:from>
    <xdr:to>
      <xdr:col>67</xdr:col>
      <xdr:colOff>101600</xdr:colOff>
      <xdr:row>38</xdr:row>
      <xdr:rowOff>100343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116870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91408</xdr:rowOff>
    </xdr:from>
    <xdr:to>
      <xdr:col>85</xdr:col>
      <xdr:colOff>127000</xdr:colOff>
      <xdr:row>76</xdr:row>
      <xdr:rowOff>102439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21608"/>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102439</xdr:rowOff>
    </xdr:from>
    <xdr:to>
      <xdr:col>81</xdr:col>
      <xdr:colOff>50800</xdr:colOff>
      <xdr:row>76</xdr:row>
      <xdr:rowOff>119238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32639"/>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119238</xdr:rowOff>
    </xdr:from>
    <xdr:to>
      <xdr:col>76</xdr:col>
      <xdr:colOff>114300</xdr:colOff>
      <xdr:row>76</xdr:row>
      <xdr:rowOff>133559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49438"/>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133559</xdr:rowOff>
    </xdr:from>
    <xdr:to>
      <xdr:col>71</xdr:col>
      <xdr:colOff>177800</xdr:colOff>
      <xdr:row>76</xdr:row>
      <xdr:rowOff>140548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6375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40608</xdr:rowOff>
    </xdr:from>
    <xdr:to>
      <xdr:col>85</xdr:col>
      <xdr:colOff>177800</xdr:colOff>
      <xdr:row>76</xdr:row>
      <xdr:rowOff>142208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63485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2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51639</xdr:rowOff>
    </xdr:from>
    <xdr:to>
      <xdr:col>81</xdr:col>
      <xdr:colOff>101600</xdr:colOff>
      <xdr:row>76</xdr:row>
      <xdr:rowOff>153239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169765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68438</xdr:rowOff>
    </xdr:from>
    <xdr:to>
      <xdr:col>76</xdr:col>
      <xdr:colOff>165100</xdr:colOff>
      <xdr:row>76</xdr:row>
      <xdr:rowOff>170038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15115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82759</xdr:rowOff>
    </xdr:from>
    <xdr:to>
      <xdr:col>72</xdr:col>
      <xdr:colOff>38100</xdr:colOff>
      <xdr:row>77</xdr:row>
      <xdr:rowOff>12909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29437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8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89748</xdr:rowOff>
    </xdr:from>
    <xdr:to>
      <xdr:col>67</xdr:col>
      <xdr:colOff>101600</xdr:colOff>
      <xdr:row>77</xdr:row>
      <xdr:rowOff>19898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36425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9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81091</xdr:rowOff>
    </xdr:from>
    <xdr:to>
      <xdr:col>85</xdr:col>
      <xdr:colOff>127000</xdr:colOff>
      <xdr:row>98</xdr:row>
      <xdr:rowOff>88942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3191"/>
          <a:ext cx="8382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52112</xdr:rowOff>
    </xdr:from>
    <xdr:to>
      <xdr:col>81</xdr:col>
      <xdr:colOff>50800</xdr:colOff>
      <xdr:row>98</xdr:row>
      <xdr:rowOff>88942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4212"/>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52112</xdr:rowOff>
    </xdr:from>
    <xdr:to>
      <xdr:col>76</xdr:col>
      <xdr:colOff>114300</xdr:colOff>
      <xdr:row>98</xdr:row>
      <xdr:rowOff>52862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4212"/>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52862</xdr:rowOff>
    </xdr:from>
    <xdr:to>
      <xdr:col>71</xdr:col>
      <xdr:colOff>177800</xdr:colOff>
      <xdr:row>98</xdr:row>
      <xdr:rowOff>98366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4962"/>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30291</xdr:rowOff>
    </xdr:from>
    <xdr:to>
      <xdr:col>85</xdr:col>
      <xdr:colOff>177800</xdr:colOff>
      <xdr:row>98</xdr:row>
      <xdr:rowOff>131891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38142</xdr:rowOff>
    </xdr:from>
    <xdr:to>
      <xdr:col>81</xdr:col>
      <xdr:colOff>101600</xdr:colOff>
      <xdr:row>98</xdr:row>
      <xdr:rowOff>139742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130869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1312</xdr:rowOff>
    </xdr:from>
    <xdr:to>
      <xdr:col>76</xdr:col>
      <xdr:colOff>165100</xdr:colOff>
      <xdr:row>98</xdr:row>
      <xdr:rowOff>102912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94039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2062</xdr:rowOff>
    </xdr:from>
    <xdr:to>
      <xdr:col>72</xdr:col>
      <xdr:colOff>38100</xdr:colOff>
      <xdr:row>98</xdr:row>
      <xdr:rowOff>103662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120189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47566</xdr:rowOff>
    </xdr:from>
    <xdr:to>
      <xdr:col>67</xdr:col>
      <xdr:colOff>101600</xdr:colOff>
      <xdr:row>98</xdr:row>
      <xdr:rowOff>149166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140293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129322</xdr:rowOff>
    </xdr:from>
    <xdr:to>
      <xdr:col>116</xdr:col>
      <xdr:colOff>63500</xdr:colOff>
      <xdr:row>58</xdr:row>
      <xdr:rowOff>129870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73422"/>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129001</xdr:rowOff>
    </xdr:from>
    <xdr:to>
      <xdr:col>111</xdr:col>
      <xdr:colOff>177800</xdr:colOff>
      <xdr:row>58</xdr:row>
      <xdr:rowOff>129322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310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128727</xdr:rowOff>
    </xdr:from>
    <xdr:to>
      <xdr:col>107</xdr:col>
      <xdr:colOff>50800</xdr:colOff>
      <xdr:row>58</xdr:row>
      <xdr:rowOff>129001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7282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128201</xdr:rowOff>
    </xdr:from>
    <xdr:to>
      <xdr:col>102</xdr:col>
      <xdr:colOff>114300</xdr:colOff>
      <xdr:row>58</xdr:row>
      <xdr:rowOff>128727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72301"/>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79070</xdr:rowOff>
    </xdr:from>
    <xdr:to>
      <xdr:col>116</xdr:col>
      <xdr:colOff>114300</xdr:colOff>
      <xdr:row>59</xdr:row>
      <xdr:rowOff>9220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165447</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3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78522</xdr:rowOff>
    </xdr:from>
    <xdr:to>
      <xdr:col>112</xdr:col>
      <xdr:colOff>38100</xdr:colOff>
      <xdr:row>59</xdr:row>
      <xdr:rowOff>8672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171249</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78201</xdr:rowOff>
    </xdr:from>
    <xdr:to>
      <xdr:col>107</xdr:col>
      <xdr:colOff>101600</xdr:colOff>
      <xdr:row>59</xdr:row>
      <xdr:rowOff>8351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170928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1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77927</xdr:rowOff>
    </xdr:from>
    <xdr:to>
      <xdr:col>102</xdr:col>
      <xdr:colOff>165100</xdr:colOff>
      <xdr:row>59</xdr:row>
      <xdr:rowOff>8077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170654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1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77401</xdr:rowOff>
    </xdr:from>
    <xdr:to>
      <xdr:col>98</xdr:col>
      <xdr:colOff>38100</xdr:colOff>
      <xdr:row>59</xdr:row>
      <xdr:rowOff>7551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170128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55829</xdr:rowOff>
    </xdr:from>
    <xdr:to>
      <xdr:col>116</xdr:col>
      <xdr:colOff>63500</xdr:colOff>
      <xdr:row>77</xdr:row>
      <xdr:rowOff>82423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57479"/>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82423</xdr:rowOff>
    </xdr:from>
    <xdr:to>
      <xdr:col>111</xdr:col>
      <xdr:colOff>177800</xdr:colOff>
      <xdr:row>77</xdr:row>
      <xdr:rowOff>91517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4073"/>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87109</xdr:rowOff>
    </xdr:from>
    <xdr:to>
      <xdr:col>107</xdr:col>
      <xdr:colOff>50800</xdr:colOff>
      <xdr:row>77</xdr:row>
      <xdr:rowOff>91517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88759"/>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87109</xdr:rowOff>
    </xdr:from>
    <xdr:to>
      <xdr:col>102</xdr:col>
      <xdr:colOff>114300</xdr:colOff>
      <xdr:row>77</xdr:row>
      <xdr:rowOff>92190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8875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5029</xdr:rowOff>
    </xdr:from>
    <xdr:to>
      <xdr:col>116</xdr:col>
      <xdr:colOff>114300</xdr:colOff>
      <xdr:row>77</xdr:row>
      <xdr:rowOff>106629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154906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31623</xdr:rowOff>
    </xdr:from>
    <xdr:to>
      <xdr:col>112</xdr:col>
      <xdr:colOff>38100</xdr:colOff>
      <xdr:row>77</xdr:row>
      <xdr:rowOff>133223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124350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40717</xdr:rowOff>
    </xdr:from>
    <xdr:to>
      <xdr:col>107</xdr:col>
      <xdr:colOff>101600</xdr:colOff>
      <xdr:row>77</xdr:row>
      <xdr:rowOff>142317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36309</xdr:rowOff>
    </xdr:from>
    <xdr:to>
      <xdr:col>102</xdr:col>
      <xdr:colOff>165100</xdr:colOff>
      <xdr:row>77</xdr:row>
      <xdr:rowOff>137909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41390</xdr:rowOff>
    </xdr:from>
    <xdr:to>
      <xdr:col>98</xdr:col>
      <xdr:colOff>38100</xdr:colOff>
      <xdr:row>77</xdr:row>
      <xdr:rowOff>142990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134117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普通建設事業については、市道整備事業及び漁港整備事業の減少により、令和４年度に比べ大幅に減少しているが、人件費、物件費と同様</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の理由で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他団体と比較すると経費が割高になっている。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今後は「対馬市公共施設等総合管理計画」に基づき、施設の統廃合、事務の効率化等を進め、経費の抑制に努める。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27,821
27,508
707.42
33,594,111
32,609,742
409,369
17,007,007
40,147,490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151892</xdr:rowOff>
    </xdr:from>
    <xdr:to>
      <xdr:col>24</xdr:col>
      <xdr:colOff>63500</xdr:colOff>
      <xdr:row>34</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9742"/>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59690</xdr:rowOff>
    </xdr:from>
    <xdr:to>
      <xdr:col>19</xdr:col>
      <xdr:colOff>177800</xdr:colOff>
      <xdr:row>34</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89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113030</xdr:rowOff>
    </xdr:from>
    <xdr:to>
      <xdr:col>15</xdr:col>
      <xdr:colOff>50800</xdr:colOff>
      <xdr:row>34</xdr:row>
      <xdr:rowOff>142748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23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132080</xdr:rowOff>
    </xdr:from>
    <xdr:to>
      <xdr:col>10</xdr:col>
      <xdr:colOff>114300</xdr:colOff>
      <xdr:row>34</xdr:row>
      <xdr:rowOff>142748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138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101092</xdr:rowOff>
    </xdr:from>
    <xdr:to>
      <xdr:col>24</xdr:col>
      <xdr:colOff>114300</xdr:colOff>
      <xdr:row>34</xdr:row>
      <xdr:rowOff>31242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123969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xdr:rowOff>
    </xdr:from>
    <xdr:to>
      <xdr:col>20</xdr:col>
      <xdr:colOff>38100</xdr:colOff>
      <xdr:row>34</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62230</xdr:rowOff>
    </xdr:from>
    <xdr:to>
      <xdr:col>15</xdr:col>
      <xdr:colOff>101600</xdr:colOff>
      <xdr:row>34</xdr:row>
      <xdr:rowOff>163830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91948</xdr:rowOff>
    </xdr:from>
    <xdr:to>
      <xdr:col>10</xdr:col>
      <xdr:colOff>165100</xdr:colOff>
      <xdr:row>35</xdr:row>
      <xdr:rowOff>22098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81280</xdr:rowOff>
    </xdr:from>
    <xdr:to>
      <xdr:col>6</xdr:col>
      <xdr:colOff>38100</xdr:colOff>
      <xdr:row>35</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18290</xdr:rowOff>
    </xdr:from>
    <xdr:to>
      <xdr:col>24</xdr:col>
      <xdr:colOff>63500</xdr:colOff>
      <xdr:row>58</xdr:row>
      <xdr:rowOff>41328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2390"/>
          <a:ext cx="838200" cy="2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25794</xdr:rowOff>
    </xdr:from>
    <xdr:to>
      <xdr:col>19</xdr:col>
      <xdr:colOff>177800</xdr:colOff>
      <xdr:row>58</xdr:row>
      <xdr:rowOff>41328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9894"/>
          <a:ext cx="8890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91267</xdr:rowOff>
    </xdr:from>
    <xdr:to>
      <xdr:col>15</xdr:col>
      <xdr:colOff>50800</xdr:colOff>
      <xdr:row>58</xdr:row>
      <xdr:rowOff>25794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63917"/>
          <a:ext cx="889000" cy="10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91267</xdr:rowOff>
    </xdr:from>
    <xdr:to>
      <xdr:col>10</xdr:col>
      <xdr:colOff>114300</xdr:colOff>
      <xdr:row>58</xdr:row>
      <xdr:rowOff>52494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63917"/>
          <a:ext cx="889000" cy="1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138940</xdr:rowOff>
    </xdr:from>
    <xdr:to>
      <xdr:col>24</xdr:col>
      <xdr:colOff>114300</xdr:colOff>
      <xdr:row>58</xdr:row>
      <xdr:rowOff>69090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161978</xdr:rowOff>
    </xdr:from>
    <xdr:to>
      <xdr:col>20</xdr:col>
      <xdr:colOff>38100</xdr:colOff>
      <xdr:row>58</xdr:row>
      <xdr:rowOff>92128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108655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146444</xdr:rowOff>
    </xdr:from>
    <xdr:to>
      <xdr:col>15</xdr:col>
      <xdr:colOff>101600</xdr:colOff>
      <xdr:row>58</xdr:row>
      <xdr:rowOff>76594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93121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40467</xdr:rowOff>
    </xdr:from>
    <xdr:to>
      <xdr:col>10</xdr:col>
      <xdr:colOff>165100</xdr:colOff>
      <xdr:row>57</xdr:row>
      <xdr:rowOff>142067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158594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1694</xdr:rowOff>
    </xdr:from>
    <xdr:to>
      <xdr:col>6</xdr:col>
      <xdr:colOff>38100</xdr:colOff>
      <xdr:row>58</xdr:row>
      <xdr:rowOff>103294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119821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57180</xdr:rowOff>
    </xdr:from>
    <xdr:to>
      <xdr:col>24</xdr:col>
      <xdr:colOff>63500</xdr:colOff>
      <xdr:row>74</xdr:row>
      <xdr:rowOff>164741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4480"/>
          <a:ext cx="838200" cy="1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97967</xdr:rowOff>
    </xdr:from>
    <xdr:to>
      <xdr:col>19</xdr:col>
      <xdr:colOff>177800</xdr:colOff>
      <xdr:row>74</xdr:row>
      <xdr:rowOff>164741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85267"/>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97967</xdr:rowOff>
    </xdr:from>
    <xdr:to>
      <xdr:col>15</xdr:col>
      <xdr:colOff>50800</xdr:colOff>
      <xdr:row>75</xdr:row>
      <xdr:rowOff>68477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85267"/>
          <a:ext cx="8890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68477</xdr:rowOff>
    </xdr:from>
    <xdr:to>
      <xdr:col>10</xdr:col>
      <xdr:colOff>114300</xdr:colOff>
      <xdr:row>75</xdr:row>
      <xdr:rowOff>109620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7227"/>
          <a:ext cx="889000" cy="4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6380</xdr:rowOff>
    </xdr:from>
    <xdr:to>
      <xdr:col>24</xdr:col>
      <xdr:colOff>114300</xdr:colOff>
      <xdr:row>74</xdr:row>
      <xdr:rowOff>107980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29257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113941</xdr:rowOff>
    </xdr:from>
    <xdr:to>
      <xdr:col>20</xdr:col>
      <xdr:colOff>38100</xdr:colOff>
      <xdr:row>75</xdr:row>
      <xdr:rowOff>44091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60618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47167</xdr:rowOff>
    </xdr:from>
    <xdr:to>
      <xdr:col>15</xdr:col>
      <xdr:colOff>101600</xdr:colOff>
      <xdr:row>74</xdr:row>
      <xdr:rowOff>148767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165294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17677</xdr:rowOff>
    </xdr:from>
    <xdr:to>
      <xdr:col>10</xdr:col>
      <xdr:colOff>165100</xdr:colOff>
      <xdr:row>75</xdr:row>
      <xdr:rowOff>119277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135804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58820</xdr:rowOff>
    </xdr:from>
    <xdr:to>
      <xdr:col>6</xdr:col>
      <xdr:colOff>38100</xdr:colOff>
      <xdr:row>75</xdr:row>
      <xdr:rowOff>160421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98557</xdr:rowOff>
    </xdr:from>
    <xdr:to>
      <xdr:col>24</xdr:col>
      <xdr:colOff>63500</xdr:colOff>
      <xdr:row>94</xdr:row>
      <xdr:rowOff>104071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214857"/>
          <a:ext cx="8382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98557</xdr:rowOff>
    </xdr:from>
    <xdr:to>
      <xdr:col>19</xdr:col>
      <xdr:colOff>177800</xdr:colOff>
      <xdr:row>94</xdr:row>
      <xdr:rowOff>100504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14857"/>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100504</xdr:rowOff>
    </xdr:from>
    <xdr:to>
      <xdr:col>15</xdr:col>
      <xdr:colOff>50800</xdr:colOff>
      <xdr:row>94</xdr:row>
      <xdr:rowOff>162913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216804"/>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128645</xdr:rowOff>
    </xdr:from>
    <xdr:to>
      <xdr:col>10</xdr:col>
      <xdr:colOff>114300</xdr:colOff>
      <xdr:row>94</xdr:row>
      <xdr:rowOff>162913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244945"/>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53271</xdr:rowOff>
    </xdr:from>
    <xdr:to>
      <xdr:col>24</xdr:col>
      <xdr:colOff>114300</xdr:colOff>
      <xdr:row>94</xdr:row>
      <xdr:rowOff>154871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76148</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47757</xdr:rowOff>
    </xdr:from>
    <xdr:to>
      <xdr:col>20</xdr:col>
      <xdr:colOff>38100</xdr:colOff>
      <xdr:row>94</xdr:row>
      <xdr:rowOff>149357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1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165884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9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49704</xdr:rowOff>
    </xdr:from>
    <xdr:to>
      <xdr:col>15</xdr:col>
      <xdr:colOff>101600</xdr:colOff>
      <xdr:row>94</xdr:row>
      <xdr:rowOff>151304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16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167831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94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112113</xdr:rowOff>
    </xdr:from>
    <xdr:to>
      <xdr:col>10</xdr:col>
      <xdr:colOff>165100</xdr:colOff>
      <xdr:row>95</xdr:row>
      <xdr:rowOff>42263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58790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00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77845</xdr:rowOff>
    </xdr:from>
    <xdr:to>
      <xdr:col>6</xdr:col>
      <xdr:colOff>38100</xdr:colOff>
      <xdr:row>95</xdr:row>
      <xdr:rowOff>7995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24522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9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23403</xdr:rowOff>
    </xdr:from>
    <xdr:to>
      <xdr:col>55</xdr:col>
      <xdr:colOff>0</xdr:colOff>
      <xdr:row>53</xdr:row>
      <xdr:rowOff>134152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110253"/>
          <a:ext cx="838200" cy="1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23403</xdr:rowOff>
    </xdr:from>
    <xdr:to>
      <xdr:col>50</xdr:col>
      <xdr:colOff>114300</xdr:colOff>
      <xdr:row>54</xdr:row>
      <xdr:rowOff>29416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110253"/>
          <a:ext cx="889000" cy="17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115012</xdr:rowOff>
    </xdr:from>
    <xdr:to>
      <xdr:col>45</xdr:col>
      <xdr:colOff>177800</xdr:colOff>
      <xdr:row>54</xdr:row>
      <xdr:rowOff>29416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01862"/>
          <a:ext cx="889000" cy="8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115012</xdr:rowOff>
    </xdr:from>
    <xdr:to>
      <xdr:col>41</xdr:col>
      <xdr:colOff>50800</xdr:colOff>
      <xdr:row>53</xdr:row>
      <xdr:rowOff>151869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01862"/>
          <a:ext cx="889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83352</xdr:rowOff>
    </xdr:from>
    <xdr:to>
      <xdr:col>55</xdr:col>
      <xdr:colOff>50800</xdr:colOff>
      <xdr:row>54</xdr:row>
      <xdr:rowOff>13502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106229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144053</xdr:rowOff>
    </xdr:from>
    <xdr:to>
      <xdr:col>50</xdr:col>
      <xdr:colOff>165100</xdr:colOff>
      <xdr:row>53</xdr:row>
      <xdr:rowOff>74203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0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90730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83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150066</xdr:rowOff>
    </xdr:from>
    <xdr:to>
      <xdr:col>46</xdr:col>
      <xdr:colOff>38100</xdr:colOff>
      <xdr:row>54</xdr:row>
      <xdr:rowOff>80216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96743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01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64212</xdr:rowOff>
    </xdr:from>
    <xdr:to>
      <xdr:col>41</xdr:col>
      <xdr:colOff>101600</xdr:colOff>
      <xdr:row>53</xdr:row>
      <xdr:rowOff>165812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10889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92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101069</xdr:rowOff>
    </xdr:from>
    <xdr:to>
      <xdr:col>36</xdr:col>
      <xdr:colOff>165100</xdr:colOff>
      <xdr:row>54</xdr:row>
      <xdr:rowOff>31219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47746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96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83003</xdr:rowOff>
    </xdr:from>
    <xdr:to>
      <xdr:col>55</xdr:col>
      <xdr:colOff>0</xdr:colOff>
      <xdr:row>77</xdr:row>
      <xdr:rowOff>117613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84653"/>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49975</xdr:rowOff>
    </xdr:from>
    <xdr:to>
      <xdr:col>50</xdr:col>
      <xdr:colOff>114300</xdr:colOff>
      <xdr:row>77</xdr:row>
      <xdr:rowOff>83003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51625"/>
          <a:ext cx="8890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49975</xdr:rowOff>
    </xdr:from>
    <xdr:to>
      <xdr:col>45</xdr:col>
      <xdr:colOff>177800</xdr:colOff>
      <xdr:row>77</xdr:row>
      <xdr:rowOff>65049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51625"/>
          <a:ext cx="8890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65049</xdr:rowOff>
    </xdr:from>
    <xdr:to>
      <xdr:col>41</xdr:col>
      <xdr:colOff>50800</xdr:colOff>
      <xdr:row>78</xdr:row>
      <xdr:rowOff>5370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6699"/>
          <a:ext cx="889000" cy="1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66813</xdr:rowOff>
    </xdr:from>
    <xdr:to>
      <xdr:col>55</xdr:col>
      <xdr:colOff>50800</xdr:colOff>
      <xdr:row>77</xdr:row>
      <xdr:rowOff>168413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89690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32203</xdr:rowOff>
    </xdr:from>
    <xdr:to>
      <xdr:col>50</xdr:col>
      <xdr:colOff>165100</xdr:colOff>
      <xdr:row>77</xdr:row>
      <xdr:rowOff>133803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150330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170625</xdr:rowOff>
    </xdr:from>
    <xdr:to>
      <xdr:col>46</xdr:col>
      <xdr:colOff>38100</xdr:colOff>
      <xdr:row>77</xdr:row>
      <xdr:rowOff>100775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117302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14249</xdr:rowOff>
    </xdr:from>
    <xdr:to>
      <xdr:col>41</xdr:col>
      <xdr:colOff>101600</xdr:colOff>
      <xdr:row>77</xdr:row>
      <xdr:rowOff>115849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132376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126020</xdr:rowOff>
    </xdr:from>
    <xdr:to>
      <xdr:col>36</xdr:col>
      <xdr:colOff>165100</xdr:colOff>
      <xdr:row>78</xdr:row>
      <xdr:rowOff>56170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72697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88692</xdr:rowOff>
    </xdr:from>
    <xdr:to>
      <xdr:col>55</xdr:col>
      <xdr:colOff>0</xdr:colOff>
      <xdr:row>95</xdr:row>
      <xdr:rowOff>71996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204992"/>
          <a:ext cx="838200" cy="15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88692</xdr:rowOff>
    </xdr:from>
    <xdr:to>
      <xdr:col>50</xdr:col>
      <xdr:colOff>114300</xdr:colOff>
      <xdr:row>96</xdr:row>
      <xdr:rowOff>9489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204992"/>
          <a:ext cx="889000" cy="2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164205</xdr:rowOff>
    </xdr:from>
    <xdr:to>
      <xdr:col>45</xdr:col>
      <xdr:colOff>177800</xdr:colOff>
      <xdr:row>96</xdr:row>
      <xdr:rowOff>9489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280505"/>
          <a:ext cx="889000" cy="18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164205</xdr:rowOff>
    </xdr:from>
    <xdr:to>
      <xdr:col>41</xdr:col>
      <xdr:colOff>50800</xdr:colOff>
      <xdr:row>96</xdr:row>
      <xdr:rowOff>98369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280505"/>
          <a:ext cx="889000" cy="2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21196</xdr:rowOff>
    </xdr:from>
    <xdr:to>
      <xdr:col>55</xdr:col>
      <xdr:colOff>50800</xdr:colOff>
      <xdr:row>95</xdr:row>
      <xdr:rowOff>122796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44073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37892</xdr:rowOff>
    </xdr:from>
    <xdr:to>
      <xdr:col>50</xdr:col>
      <xdr:colOff>165100</xdr:colOff>
      <xdr:row>94</xdr:row>
      <xdr:rowOff>139492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156019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9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130139</xdr:rowOff>
    </xdr:from>
    <xdr:to>
      <xdr:col>46</xdr:col>
      <xdr:colOff>38100</xdr:colOff>
      <xdr:row>96</xdr:row>
      <xdr:rowOff>60289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76816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113405</xdr:rowOff>
    </xdr:from>
    <xdr:to>
      <xdr:col>41</xdr:col>
      <xdr:colOff>101600</xdr:colOff>
      <xdr:row>95</xdr:row>
      <xdr:rowOff>43555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60082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47569</xdr:rowOff>
    </xdr:from>
    <xdr:to>
      <xdr:col>36</xdr:col>
      <xdr:colOff>165100</xdr:colOff>
      <xdr:row>96</xdr:row>
      <xdr:rowOff>149169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165696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113480</xdr:rowOff>
    </xdr:from>
    <xdr:to>
      <xdr:col>85</xdr:col>
      <xdr:colOff>127000</xdr:colOff>
      <xdr:row>33</xdr:row>
      <xdr:rowOff>55895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599880"/>
          <a:ext cx="838200" cy="1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21125</xdr:rowOff>
    </xdr:from>
    <xdr:to>
      <xdr:col>81</xdr:col>
      <xdr:colOff>50800</xdr:colOff>
      <xdr:row>33</xdr:row>
      <xdr:rowOff>55895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678975"/>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21125</xdr:rowOff>
    </xdr:from>
    <xdr:to>
      <xdr:col>76</xdr:col>
      <xdr:colOff>114300</xdr:colOff>
      <xdr:row>34</xdr:row>
      <xdr:rowOff>35573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678975"/>
          <a:ext cx="889000" cy="1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35573</xdr:rowOff>
    </xdr:from>
    <xdr:to>
      <xdr:col>71</xdr:col>
      <xdr:colOff>177800</xdr:colOff>
      <xdr:row>34</xdr:row>
      <xdr:rowOff>125047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64873"/>
          <a:ext cx="8890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62680</xdr:rowOff>
    </xdr:from>
    <xdr:to>
      <xdr:col>85</xdr:col>
      <xdr:colOff>177800</xdr:colOff>
      <xdr:row>32</xdr:row>
      <xdr:rowOff>164280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85557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4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5095</xdr:rowOff>
    </xdr:from>
    <xdr:to>
      <xdr:col>81</xdr:col>
      <xdr:colOff>101600</xdr:colOff>
      <xdr:row>33</xdr:row>
      <xdr:rowOff>106695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123222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141775</xdr:rowOff>
    </xdr:from>
    <xdr:to>
      <xdr:col>76</xdr:col>
      <xdr:colOff>165100</xdr:colOff>
      <xdr:row>33</xdr:row>
      <xdr:rowOff>71925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88452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156223</xdr:rowOff>
    </xdr:from>
    <xdr:to>
      <xdr:col>72</xdr:col>
      <xdr:colOff>38100</xdr:colOff>
      <xdr:row>34</xdr:row>
      <xdr:rowOff>86373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102900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74247</xdr:rowOff>
    </xdr:from>
    <xdr:to>
      <xdr:col>67</xdr:col>
      <xdr:colOff>101600</xdr:colOff>
      <xdr:row>35</xdr:row>
      <xdr:rowOff>4397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20924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65702</xdr:rowOff>
    </xdr:from>
    <xdr:to>
      <xdr:col>85</xdr:col>
      <xdr:colOff>127000</xdr:colOff>
      <xdr:row>56</xdr:row>
      <xdr:rowOff>94872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66902"/>
          <a:ext cx="8382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13202</xdr:rowOff>
    </xdr:from>
    <xdr:to>
      <xdr:col>81</xdr:col>
      <xdr:colOff>50800</xdr:colOff>
      <xdr:row>56</xdr:row>
      <xdr:rowOff>94872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14402"/>
          <a:ext cx="889000" cy="8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13202</xdr:rowOff>
    </xdr:from>
    <xdr:to>
      <xdr:col>76</xdr:col>
      <xdr:colOff>114300</xdr:colOff>
      <xdr:row>56</xdr:row>
      <xdr:rowOff>89271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14402"/>
          <a:ext cx="889000" cy="7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156077</xdr:rowOff>
    </xdr:from>
    <xdr:to>
      <xdr:col>71</xdr:col>
      <xdr:colOff>177800</xdr:colOff>
      <xdr:row>56</xdr:row>
      <xdr:rowOff>89271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414377"/>
          <a:ext cx="889000" cy="27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14902</xdr:rowOff>
    </xdr:from>
    <xdr:to>
      <xdr:col>85</xdr:col>
      <xdr:colOff>177800</xdr:colOff>
      <xdr:row>56</xdr:row>
      <xdr:rowOff>116502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37779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44072</xdr:rowOff>
    </xdr:from>
    <xdr:to>
      <xdr:col>81</xdr:col>
      <xdr:colOff>101600</xdr:colOff>
      <xdr:row>56</xdr:row>
      <xdr:rowOff>145672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162199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133852</xdr:rowOff>
    </xdr:from>
    <xdr:to>
      <xdr:col>76</xdr:col>
      <xdr:colOff>165100</xdr:colOff>
      <xdr:row>56</xdr:row>
      <xdr:rowOff>64002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80529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3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38471</xdr:rowOff>
    </xdr:from>
    <xdr:to>
      <xdr:col>72</xdr:col>
      <xdr:colOff>38100</xdr:colOff>
      <xdr:row>56</xdr:row>
      <xdr:rowOff>140071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156598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105277</xdr:rowOff>
    </xdr:from>
    <xdr:to>
      <xdr:col>67</xdr:col>
      <xdr:colOff>101600</xdr:colOff>
      <xdr:row>55</xdr:row>
      <xdr:rowOff>35427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3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51954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13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86182</xdr:rowOff>
    </xdr:from>
    <xdr:to>
      <xdr:col>85</xdr:col>
      <xdr:colOff>127000</xdr:colOff>
      <xdr:row>77</xdr:row>
      <xdr:rowOff>97600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287832"/>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7962</xdr:rowOff>
    </xdr:from>
    <xdr:to>
      <xdr:col>81</xdr:col>
      <xdr:colOff>50800</xdr:colOff>
      <xdr:row>77</xdr:row>
      <xdr:rowOff>86182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09612"/>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31001</xdr:rowOff>
    </xdr:from>
    <xdr:to>
      <xdr:col>76</xdr:col>
      <xdr:colOff>114300</xdr:colOff>
      <xdr:row>77</xdr:row>
      <xdr:rowOff>7962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061201"/>
          <a:ext cx="889000" cy="1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31001</xdr:rowOff>
    </xdr:from>
    <xdr:to>
      <xdr:col>71</xdr:col>
      <xdr:colOff>177800</xdr:colOff>
      <xdr:row>78</xdr:row>
      <xdr:rowOff>49543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061201"/>
          <a:ext cx="8890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46800</xdr:rowOff>
    </xdr:from>
    <xdr:to>
      <xdr:col>85</xdr:col>
      <xdr:colOff>177800</xdr:colOff>
      <xdr:row>77</xdr:row>
      <xdr:rowOff>148400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69677</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0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35382</xdr:rowOff>
    </xdr:from>
    <xdr:to>
      <xdr:col>81</xdr:col>
      <xdr:colOff>101600</xdr:colOff>
      <xdr:row>77</xdr:row>
      <xdr:rowOff>136982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128612</xdr:rowOff>
    </xdr:from>
    <xdr:to>
      <xdr:col>76</xdr:col>
      <xdr:colOff>165100</xdr:colOff>
      <xdr:row>77</xdr:row>
      <xdr:rowOff>58762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5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75290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151651</xdr:rowOff>
    </xdr:from>
    <xdr:to>
      <xdr:col>72</xdr:col>
      <xdr:colOff>38100</xdr:colOff>
      <xdr:row>76</xdr:row>
      <xdr:rowOff>81801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98327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7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170193</xdr:rowOff>
    </xdr:from>
    <xdr:to>
      <xdr:col>67</xdr:col>
      <xdr:colOff>101600</xdr:colOff>
      <xdr:row>78</xdr:row>
      <xdr:rowOff>100343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116870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91408</xdr:rowOff>
    </xdr:from>
    <xdr:to>
      <xdr:col>85</xdr:col>
      <xdr:colOff>127000</xdr:colOff>
      <xdr:row>96</xdr:row>
      <xdr:rowOff>102439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550608"/>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102439</xdr:rowOff>
    </xdr:from>
    <xdr:to>
      <xdr:col>81</xdr:col>
      <xdr:colOff>50800</xdr:colOff>
      <xdr:row>96</xdr:row>
      <xdr:rowOff>119238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561639"/>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119238</xdr:rowOff>
    </xdr:from>
    <xdr:to>
      <xdr:col>76</xdr:col>
      <xdr:colOff>114300</xdr:colOff>
      <xdr:row>96</xdr:row>
      <xdr:rowOff>133559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578438"/>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133559</xdr:rowOff>
    </xdr:from>
    <xdr:to>
      <xdr:col>71</xdr:col>
      <xdr:colOff>177800</xdr:colOff>
      <xdr:row>96</xdr:row>
      <xdr:rowOff>140548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59275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40608</xdr:rowOff>
    </xdr:from>
    <xdr:to>
      <xdr:col>85</xdr:col>
      <xdr:colOff>177800</xdr:colOff>
      <xdr:row>96</xdr:row>
      <xdr:rowOff>142208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4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63485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35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51639</xdr:rowOff>
    </xdr:from>
    <xdr:to>
      <xdr:col>81</xdr:col>
      <xdr:colOff>101600</xdr:colOff>
      <xdr:row>96</xdr:row>
      <xdr:rowOff>153239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169766</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2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68438</xdr:rowOff>
    </xdr:from>
    <xdr:to>
      <xdr:col>76</xdr:col>
      <xdr:colOff>165100</xdr:colOff>
      <xdr:row>96</xdr:row>
      <xdr:rowOff>170038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15115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0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82759</xdr:rowOff>
    </xdr:from>
    <xdr:to>
      <xdr:col>72</xdr:col>
      <xdr:colOff>38100</xdr:colOff>
      <xdr:row>97</xdr:row>
      <xdr:rowOff>12909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29436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89748</xdr:rowOff>
    </xdr:from>
    <xdr:to>
      <xdr:col>67</xdr:col>
      <xdr:colOff>101600</xdr:colOff>
      <xdr:row>97</xdr:row>
      <xdr:rowOff>19898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5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36425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2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122809</xdr:rowOff>
    </xdr:from>
    <xdr:to>
      <xdr:col>116</xdr:col>
      <xdr:colOff>63500</xdr:colOff>
      <xdr:row>38</xdr:row>
      <xdr:rowOff>135128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37909"/>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122809</xdr:rowOff>
    </xdr:from>
    <xdr:to>
      <xdr:col>111</xdr:col>
      <xdr:colOff>177800</xdr:colOff>
      <xdr:row>38</xdr:row>
      <xdr:rowOff>149225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637909"/>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108966</xdr:rowOff>
    </xdr:from>
    <xdr:to>
      <xdr:col>107</xdr:col>
      <xdr:colOff>50800</xdr:colOff>
      <xdr:row>38</xdr:row>
      <xdr:rowOff>149225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24066"/>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108966</xdr:rowOff>
    </xdr:from>
    <xdr:to>
      <xdr:col>102</xdr:col>
      <xdr:colOff>114300</xdr:colOff>
      <xdr:row>39</xdr:row>
      <xdr:rowOff>11811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62406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84328</xdr:rowOff>
    </xdr:from>
    <xdr:to>
      <xdr:col>116</xdr:col>
      <xdr:colOff>114300</xdr:colOff>
      <xdr:row>39</xdr:row>
      <xdr:rowOff>14478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43705</xdr:rowOff>
    </xdr:from>
    <xdr:ext cx="378565"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3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72009</xdr:rowOff>
    </xdr:from>
    <xdr:to>
      <xdr:col>112</xdr:col>
      <xdr:colOff>38100</xdr:colOff>
      <xdr:row>39</xdr:row>
      <xdr:rowOff>2159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5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18686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62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98425</xdr:rowOff>
    </xdr:from>
    <xdr:to>
      <xdr:col>107</xdr:col>
      <xdr:colOff>101600</xdr:colOff>
      <xdr:row>39</xdr:row>
      <xdr:rowOff>28575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45102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88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58166</xdr:rowOff>
    </xdr:from>
    <xdr:to>
      <xdr:col>102</xdr:col>
      <xdr:colOff>165100</xdr:colOff>
      <xdr:row>38</xdr:row>
      <xdr:rowOff>159766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4843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132461</xdr:rowOff>
    </xdr:from>
    <xdr:to>
      <xdr:col>98</xdr:col>
      <xdr:colOff>38100</xdr:colOff>
      <xdr:row>39</xdr:row>
      <xdr:rowOff>62611</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79138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2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衛生費が類似団体に比べて高額となっているのは、海岸漂着物対策に多額の費用を要することや、地理的要因等により塵芥処理、し尿処理に割高な費用を要するためである。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農林水産業費が類似団体に比べて高額となっているのは、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地理的条件により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漁港整備</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農林水産品の輸送コスト助成</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に多額の費用を要する他、</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有害鳥獣対策にも多額の費用を要するためである。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土木費が昨年度に比べて大幅に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額となっているのは、厳原港国際ターミナル建設事業の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、公営住宅整備事業の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集中豪雨や台風６号に係る災害復旧、情報通信基盤整備事業の臨時財政需要があったため、実質単年度収支は赤字となっているが、減債基金の取崩しにより、実質収支は黒字となっている。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財政調整基金については、最低水準の取り崩しに努めているが、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地方交付税の減や、景気低迷による市税減収など、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今後は財政調整基金の取り崩しを余儀なくされる見込みである。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産業の活性化、税徴収率の向上による歳入の確保、効率的な行政運営による歳出の削減に努め、財政運営の健全性を保ちながら将来のための財源確保を図る。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これまで、特別養護老人ホームの民間譲渡（平成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年度で特別養護老人ホーム特別会計を廃止）、簡易水道事業の水道事業（公営企業会計）への統合（平成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年度で簡易水道事業特別会計を廃止）等により行政の効率化を図ってきた。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全会計において、赤字及び資金不足となっている会計はなく、連結実質赤字額はない。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各会計の黒字額については、年度によって多少の増減はあるものの、概ね同規模で推移している。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今後も水道料金等の適正化を図るとともに健全な財政運営に努めていく。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これまでの繰上償還の実施や、合併（平成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月）前後の大型事業に係る地方債の償還終了等により、平成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元利償還金が縮小していたが、令和元年度以降は、近年の大型事業（対馬博物館建設事業等）に係る地方債の元金償還開始や、合併特例債の終了による交付税措置率の低い地方債発行の増等により実質公債費比率の分子が増加していくこと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また、普通交付税の減額による分母の減少も見込まれるため、繰上償還を積極的に実施するとともに起債の抑制に努め、分子の増加抑制を図る。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地方債の現在高は減少傾向にあるものの、組合等積立額・積立不足額の減による退職手当負担見込額の増加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、充当可能基金の減少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等の影響により将来負担額が増加し、令和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年度の将来負担比率は上昇した。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利率の高い地方債の繰上償還を積極的に実施するとともに起債の抑制、事務事業の効率化による職員数の削減に努め、分子の増加抑制を図る。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百万円及び庁舎建設整備基金への積み立て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百万円等を実施し、「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国境の島対馬」の特性や地域資源を活かしたまちづくり事業の財源として、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がんばれ国境の島対馬ふるさと応援基金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百万円、普通建設事業等の財源として、合併振興基金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過疎地域自立支援促進特別事業基金：過疎地域における住民福祉の向上、雇用の増大、地域格差の是正及び美しく風格ある地域の形成を計画的かつ円滑に促進する。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消防署支署建設事業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合併振興基金：（仮称）豊玉認定こども園建設事業等の財源として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月からのふるさと納税に対する返礼の開始等によりふるさと納税が増額となり、その寄附金を管理運営するための当基金が増となった。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百万円程度を取り崩していく見込みである。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百万円取崩したことから前年度と比較して減となった。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の大型事業（対馬博物館建設事業等）に係る市債の元金償還の開始、合併特例債の発行終了による交付税措置率の低い市債の増等により、今後は公債費が増加する見込みである。実質公債費比率の上昇を抑制するため、減債基金を活用した積極的な繰上償還を実施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33594111</v>
      </c>
      <c r="BO4" s="449"/>
      <c r="BP4" s="449"/>
      <c r="BQ4" s="449"/>
      <c r="BR4" s="449"/>
      <c r="BS4" s="449"/>
      <c r="BT4" s="449"/>
      <c r="BU4" s="450"/>
      <c r="BV4" s="448">
        <v>34117546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2.4</v>
      </c>
      <c r="CU4" s="589"/>
      <c r="CV4" s="589"/>
      <c r="CW4" s="589"/>
      <c r="CX4" s="589"/>
      <c r="CY4" s="589"/>
      <c r="CZ4" s="589"/>
      <c r="DA4" s="590"/>
      <c r="DB4" s="588">
        <v>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32609742</v>
      </c>
      <c r="BO5" s="420"/>
      <c r="BP5" s="420"/>
      <c r="BQ5" s="420"/>
      <c r="BR5" s="420"/>
      <c r="BS5" s="420"/>
      <c r="BT5" s="420"/>
      <c r="BU5" s="421"/>
      <c r="BV5" s="419">
        <v>32960900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88.6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984369</v>
      </c>
      <c r="BO6" s="420"/>
      <c r="BP6" s="420"/>
      <c r="BQ6" s="420"/>
      <c r="BR6" s="420"/>
      <c r="BS6" s="420"/>
      <c r="BT6" s="420"/>
      <c r="BU6" s="421"/>
      <c r="BV6" s="419">
        <v>1156646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90.7</v>
      </c>
      <c r="CU6" s="563"/>
      <c r="CV6" s="563"/>
      <c r="CW6" s="563"/>
      <c r="CX6" s="563"/>
      <c r="CY6" s="563"/>
      <c r="CZ6" s="563"/>
      <c r="DA6" s="564"/>
      <c r="DB6" s="562">
        <v>89.4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575000</v>
      </c>
      <c r="BO7" s="420"/>
      <c r="BP7" s="420"/>
      <c r="BQ7" s="420"/>
      <c r="BR7" s="420"/>
      <c r="BS7" s="420"/>
      <c r="BT7" s="420"/>
      <c r="BU7" s="421"/>
      <c r="BV7" s="419">
        <v>440984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17007007</v>
      </c>
      <c r="CU7" s="420"/>
      <c r="CV7" s="420"/>
      <c r="CW7" s="420"/>
      <c r="CX7" s="420"/>
      <c r="CY7" s="420"/>
      <c r="CZ7" s="420"/>
      <c r="DA7" s="421"/>
      <c r="DB7" s="419">
        <v>17014789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409369</v>
      </c>
      <c r="BO8" s="420"/>
      <c r="BP8" s="420"/>
      <c r="BQ8" s="420"/>
      <c r="BR8" s="420"/>
      <c r="BS8" s="420"/>
      <c r="BT8" s="420"/>
      <c r="BU8" s="421"/>
      <c r="BV8" s="419">
        <v>715662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28502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-306293</v>
      </c>
      <c r="BO9" s="420"/>
      <c r="BP9" s="420"/>
      <c r="BQ9" s="420"/>
      <c r="BR9" s="420"/>
      <c r="BS9" s="420"/>
      <c r="BT9" s="420"/>
      <c r="BU9" s="421"/>
      <c r="BV9" s="419">
        <v>-98868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21.9</v>
      </c>
      <c r="CU9" s="417"/>
      <c r="CV9" s="417"/>
      <c r="CW9" s="417"/>
      <c r="CX9" s="417"/>
      <c r="CY9" s="417"/>
      <c r="CZ9" s="417"/>
      <c r="DA9" s="418"/>
      <c r="DB9" s="416">
        <v>22.2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31457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100</v>
      </c>
      <c r="BO10" s="420"/>
      <c r="BP10" s="420"/>
      <c r="BQ10" s="420"/>
      <c r="BR10" s="420"/>
      <c r="BS10" s="420"/>
      <c r="BT10" s="420"/>
      <c r="BU10" s="421"/>
      <c r="BV10" s="419">
        <v>100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27821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27508</v>
      </c>
      <c r="S13" s="507"/>
      <c r="T13" s="507"/>
      <c r="U13" s="507"/>
      <c r="V13" s="508"/>
      <c r="W13" s="509" t="s">
        <v>131</v>
      </c>
      <c r="X13" s="405"/>
      <c r="Y13" s="405"/>
      <c r="Z13" s="405"/>
      <c r="AA13" s="405"/>
      <c r="AB13" s="406"/>
      <c r="AC13" s="372">
        <v>2588</v>
      </c>
      <c r="AD13" s="373"/>
      <c r="AE13" s="373"/>
      <c r="AF13" s="373"/>
      <c r="AG13" s="374"/>
      <c r="AH13" s="372">
        <v>2944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-306193</v>
      </c>
      <c r="BO13" s="420"/>
      <c r="BP13" s="420"/>
      <c r="BQ13" s="420"/>
      <c r="BR13" s="420"/>
      <c r="BS13" s="420"/>
      <c r="BT13" s="420"/>
      <c r="BU13" s="421"/>
      <c r="BV13" s="419">
        <v>-98768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7.7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28452</v>
      </c>
      <c r="S14" s="507"/>
      <c r="T14" s="507"/>
      <c r="U14" s="507"/>
      <c r="V14" s="508"/>
      <c r="W14" s="510"/>
      <c r="X14" s="408"/>
      <c r="Y14" s="408"/>
      <c r="Z14" s="408"/>
      <c r="AA14" s="408"/>
      <c r="AB14" s="409"/>
      <c r="AC14" s="499">
        <v>18.7</v>
      </c>
      <c r="AD14" s="500"/>
      <c r="AE14" s="500"/>
      <c r="AF14" s="500"/>
      <c r="AG14" s="501"/>
      <c r="AH14" s="499">
        <v>19.899999999999999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18.8</v>
      </c>
      <c r="CU14" s="517"/>
      <c r="CV14" s="517"/>
      <c r="CW14" s="517"/>
      <c r="CX14" s="517"/>
      <c r="CY14" s="517"/>
      <c r="CZ14" s="517"/>
      <c r="DA14" s="518"/>
      <c r="DB14" s="516">
        <v>14.8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28236</v>
      </c>
      <c r="S15" s="507"/>
      <c r="T15" s="507"/>
      <c r="U15" s="507"/>
      <c r="V15" s="508"/>
      <c r="W15" s="509" t="s">
        <v>137</v>
      </c>
      <c r="X15" s="405"/>
      <c r="Y15" s="405"/>
      <c r="Z15" s="405"/>
      <c r="AA15" s="405"/>
      <c r="AB15" s="406"/>
      <c r="AC15" s="372">
        <v>1860</v>
      </c>
      <c r="AD15" s="373"/>
      <c r="AE15" s="373"/>
      <c r="AF15" s="373"/>
      <c r="AG15" s="374"/>
      <c r="AH15" s="372">
        <v>1938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3262967</v>
      </c>
      <c r="BO15" s="449"/>
      <c r="BP15" s="449"/>
      <c r="BQ15" s="449"/>
      <c r="BR15" s="449"/>
      <c r="BS15" s="449"/>
      <c r="BT15" s="449"/>
      <c r="BU15" s="450"/>
      <c r="BV15" s="448">
        <v>3208701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13.4</v>
      </c>
      <c r="AD16" s="500"/>
      <c r="AE16" s="500"/>
      <c r="AF16" s="500"/>
      <c r="AG16" s="501"/>
      <c r="AH16" s="499">
        <v>13.1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16154729</v>
      </c>
      <c r="BO16" s="420"/>
      <c r="BP16" s="420"/>
      <c r="BQ16" s="420"/>
      <c r="BR16" s="420"/>
      <c r="BS16" s="420"/>
      <c r="BT16" s="420"/>
      <c r="BU16" s="421"/>
      <c r="BV16" s="419">
        <v>16108738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9384</v>
      </c>
      <c r="AD17" s="373"/>
      <c r="AE17" s="373"/>
      <c r="AF17" s="373"/>
      <c r="AG17" s="374"/>
      <c r="AH17" s="372">
        <v>9910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4049543</v>
      </c>
      <c r="BO17" s="420"/>
      <c r="BP17" s="420"/>
      <c r="BQ17" s="420"/>
      <c r="BR17" s="420"/>
      <c r="BS17" s="420"/>
      <c r="BT17" s="420"/>
      <c r="BU17" s="421"/>
      <c r="BV17" s="419">
        <v>4000147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707.42</v>
      </c>
      <c r="M18" s="472"/>
      <c r="N18" s="472"/>
      <c r="O18" s="472"/>
      <c r="P18" s="472"/>
      <c r="Q18" s="472"/>
      <c r="R18" s="473"/>
      <c r="S18" s="473"/>
      <c r="T18" s="473"/>
      <c r="U18" s="473"/>
      <c r="V18" s="474"/>
      <c r="W18" s="490"/>
      <c r="X18" s="491"/>
      <c r="Y18" s="491"/>
      <c r="Z18" s="491"/>
      <c r="AA18" s="491"/>
      <c r="AB18" s="515"/>
      <c r="AC18" s="389">
        <v>67.8</v>
      </c>
      <c r="AD18" s="390"/>
      <c r="AE18" s="390"/>
      <c r="AF18" s="390"/>
      <c r="AG18" s="475"/>
      <c r="AH18" s="389">
        <v>67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15530050</v>
      </c>
      <c r="BO18" s="420"/>
      <c r="BP18" s="420"/>
      <c r="BQ18" s="420"/>
      <c r="BR18" s="420"/>
      <c r="BS18" s="420"/>
      <c r="BT18" s="420"/>
      <c r="BU18" s="421"/>
      <c r="BV18" s="419">
        <v>15226315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20803690</v>
      </c>
      <c r="BO19" s="420"/>
      <c r="BP19" s="420"/>
      <c r="BQ19" s="420"/>
      <c r="BR19" s="420"/>
      <c r="BS19" s="420"/>
      <c r="BT19" s="420"/>
      <c r="BU19" s="421"/>
      <c r="BV19" s="419">
        <v>20349038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12681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40147490</v>
      </c>
      <c r="BO22" s="449"/>
      <c r="BP22" s="449"/>
      <c r="BQ22" s="449"/>
      <c r="BR22" s="449"/>
      <c r="BS22" s="449"/>
      <c r="BT22" s="449"/>
      <c r="BU22" s="450"/>
      <c r="BV22" s="448">
        <v>41339383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15883138</v>
      </c>
      <c r="BO23" s="420"/>
      <c r="BP23" s="420"/>
      <c r="BQ23" s="420"/>
      <c r="BR23" s="420"/>
      <c r="BS23" s="420"/>
      <c r="BT23" s="420"/>
      <c r="BU23" s="421"/>
      <c r="BV23" s="419">
        <v>16620175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469</v>
      </c>
      <c r="AI24" s="373"/>
      <c r="AJ24" s="373"/>
      <c r="AK24" s="373"/>
      <c r="AL24" s="374"/>
      <c r="AM24" s="372">
        <v>1440299</v>
      </c>
      <c r="AN24" s="373"/>
      <c r="AO24" s="373"/>
      <c r="AP24" s="373"/>
      <c r="AQ24" s="373"/>
      <c r="AR24" s="374"/>
      <c r="AS24" s="372">
        <v>3071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32500226</v>
      </c>
      <c r="BO24" s="420"/>
      <c r="BP24" s="420"/>
      <c r="BQ24" s="420"/>
      <c r="BR24" s="420"/>
      <c r="BS24" s="420"/>
      <c r="BT24" s="420"/>
      <c r="BU24" s="421"/>
      <c r="BV24" s="419">
        <v>32858805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3</v>
      </c>
      <c r="M25" s="373"/>
      <c r="N25" s="373"/>
      <c r="O25" s="373"/>
      <c r="P25" s="374"/>
      <c r="Q25" s="372">
        <v>6520</v>
      </c>
      <c r="R25" s="373"/>
      <c r="S25" s="373"/>
      <c r="T25" s="373"/>
      <c r="U25" s="373"/>
      <c r="V25" s="374"/>
      <c r="W25" s="462"/>
      <c r="X25" s="399"/>
      <c r="Y25" s="400"/>
      <c r="Z25" s="375" t="s">
        <v>165</v>
      </c>
      <c r="AA25" s="376"/>
      <c r="AB25" s="376"/>
      <c r="AC25" s="376"/>
      <c r="AD25" s="376"/>
      <c r="AE25" s="376"/>
      <c r="AF25" s="376"/>
      <c r="AG25" s="377"/>
      <c r="AH25" s="372">
        <v>90</v>
      </c>
      <c r="AI25" s="373"/>
      <c r="AJ25" s="373"/>
      <c r="AK25" s="373"/>
      <c r="AL25" s="374"/>
      <c r="AM25" s="372">
        <v>226350</v>
      </c>
      <c r="AN25" s="373"/>
      <c r="AO25" s="373"/>
      <c r="AP25" s="373"/>
      <c r="AQ25" s="373"/>
      <c r="AR25" s="374"/>
      <c r="AS25" s="372">
        <v>2515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1815949</v>
      </c>
      <c r="BO25" s="449"/>
      <c r="BP25" s="449"/>
      <c r="BQ25" s="449"/>
      <c r="BR25" s="449"/>
      <c r="BS25" s="449"/>
      <c r="BT25" s="449"/>
      <c r="BU25" s="450"/>
      <c r="BV25" s="448">
        <v>1335361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4000</v>
      </c>
      <c r="R27" s="373"/>
      <c r="S27" s="373"/>
      <c r="T27" s="373"/>
      <c r="U27" s="373"/>
      <c r="V27" s="374"/>
      <c r="W27" s="462"/>
      <c r="X27" s="399"/>
      <c r="Y27" s="400"/>
      <c r="Z27" s="375" t="s">
        <v>172</v>
      </c>
      <c r="AA27" s="376"/>
      <c r="AB27" s="376"/>
      <c r="AC27" s="376"/>
      <c r="AD27" s="376"/>
      <c r="AE27" s="376"/>
      <c r="AF27" s="376"/>
      <c r="AG27" s="377"/>
      <c r="AH27" s="372">
        <v>15</v>
      </c>
      <c r="AI27" s="373"/>
      <c r="AJ27" s="373"/>
      <c r="AK27" s="373"/>
      <c r="AL27" s="374"/>
      <c r="AM27" s="372">
        <v>54648</v>
      </c>
      <c r="AN27" s="373"/>
      <c r="AO27" s="373"/>
      <c r="AP27" s="373"/>
      <c r="AQ27" s="373"/>
      <c r="AR27" s="374"/>
      <c r="AS27" s="372">
        <v>3643</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818230</v>
      </c>
      <c r="BO27" s="454"/>
      <c r="BP27" s="454"/>
      <c r="BQ27" s="454"/>
      <c r="BR27" s="454"/>
      <c r="BS27" s="454"/>
      <c r="BT27" s="454"/>
      <c r="BU27" s="455"/>
      <c r="BV27" s="453">
        <v>818220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3157641</v>
      </c>
      <c r="BO28" s="449"/>
      <c r="BP28" s="449"/>
      <c r="BQ28" s="449"/>
      <c r="BR28" s="449"/>
      <c r="BS28" s="449"/>
      <c r="BT28" s="449"/>
      <c r="BU28" s="450"/>
      <c r="BV28" s="448">
        <v>3157541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17</v>
      </c>
      <c r="M29" s="373"/>
      <c r="N29" s="373"/>
      <c r="O29" s="373"/>
      <c r="P29" s="374"/>
      <c r="Q29" s="372">
        <v>3200</v>
      </c>
      <c r="R29" s="373"/>
      <c r="S29" s="373"/>
      <c r="T29" s="373"/>
      <c r="U29" s="373"/>
      <c r="V29" s="374"/>
      <c r="W29" s="463"/>
      <c r="X29" s="464"/>
      <c r="Y29" s="465"/>
      <c r="Z29" s="375" t="s">
        <v>178</v>
      </c>
      <c r="AA29" s="376"/>
      <c r="AB29" s="376"/>
      <c r="AC29" s="376"/>
      <c r="AD29" s="376"/>
      <c r="AE29" s="376"/>
      <c r="AF29" s="376"/>
      <c r="AG29" s="377"/>
      <c r="AH29" s="372">
        <v>484</v>
      </c>
      <c r="AI29" s="373"/>
      <c r="AJ29" s="373"/>
      <c r="AK29" s="373"/>
      <c r="AL29" s="374"/>
      <c r="AM29" s="372">
        <v>1494947</v>
      </c>
      <c r="AN29" s="373"/>
      <c r="AO29" s="373"/>
      <c r="AP29" s="373"/>
      <c r="AQ29" s="373"/>
      <c r="AR29" s="374"/>
      <c r="AS29" s="372">
        <v>3089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3934839</v>
      </c>
      <c r="BO29" s="420"/>
      <c r="BP29" s="420"/>
      <c r="BQ29" s="420"/>
      <c r="BR29" s="420"/>
      <c r="BS29" s="420"/>
      <c r="BT29" s="420"/>
      <c r="BU29" s="421"/>
      <c r="BV29" s="419">
        <v>4509805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8557792</v>
      </c>
      <c r="BO30" s="454"/>
      <c r="BP30" s="454"/>
      <c r="BQ30" s="454"/>
      <c r="BR30" s="454"/>
      <c r="BS30" s="454"/>
      <c r="BT30" s="454"/>
      <c r="BU30" s="455"/>
      <c r="BV30" s="453">
        <v>8691190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旅客定期航路事業特別会計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長崎県病院企業団（対馬市関係分）</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（一財）対馬市農業振興公社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集落排水処理施設特別会計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　うち対馬病院</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（一財）対馬地域商社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　うち上対馬病院</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（株）まちづくり厳原</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長崎県市町村総合事務組合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（一財）対馬市国際交流協会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　うち一般会計</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（公財）厳原愛育会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　うちその他の会計</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（公財）対馬栽培漁業振興公社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長崎県後期高齢者医療広域連合</v>
      </c>
      <c r="BZ40" s="368"/>
      <c r="CA40" s="368"/>
      <c r="CB40" s="368"/>
      <c r="CC40" s="368"/>
      <c r="CD40" s="368"/>
      <c r="CE40" s="368"/>
      <c r="CF40" s="368"/>
      <c r="CG40" s="368"/>
      <c r="CH40" s="368"/>
      <c r="CI40" s="368"/>
      <c r="CJ40" s="368"/>
      <c r="CK40" s="368"/>
      <c r="CL40" s="368"/>
      <c r="CM40" s="368"/>
      <c r="CN40" s="181"/>
      <c r="CO40" s="367">
        <f t="shared" si="3"/>
        <v>24</v>
      </c>
      <c r="CP40" s="367"/>
      <c r="CQ40" s="368" t="str">
        <f>IF('各会計、関係団体の財政状況及び健全化判断比率'!BS13="","",'各会計、関係団体の財政状況及び健全化判断比率'!BS13)</f>
        <v>（公社）長崎県林業公社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　うち普通会計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　うち事業会計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gDZLFA/O07aV1+duxLe9N8Xq+ime7emI9EifgUTjsqSuI4rpZaVX/pRKQyIAsa+A2UB3H2veP4LM9EjYkM4A==" saltValue="BeE0GY44c2BVT1wtR+yi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3072713</v>
      </c>
      <c r="S5" s="677"/>
      <c r="T5" s="677"/>
      <c r="U5" s="677"/>
      <c r="V5" s="677"/>
      <c r="W5" s="677"/>
      <c r="X5" s="677"/>
      <c r="Y5" s="702"/>
      <c r="Z5" s="715">
        <v>9.1</v>
      </c>
      <c r="AA5" s="715"/>
      <c r="AB5" s="715"/>
      <c r="AC5" s="715"/>
      <c r="AD5" s="716">
        <v>3072713</v>
      </c>
      <c r="AE5" s="716"/>
      <c r="AF5" s="716"/>
      <c r="AG5" s="716"/>
      <c r="AH5" s="716"/>
      <c r="AI5" s="716"/>
      <c r="AJ5" s="716"/>
      <c r="AK5" s="716"/>
      <c r="AL5" s="703">
        <v>18</v>
      </c>
      <c r="AM5" s="685"/>
      <c r="AN5" s="685"/>
      <c r="AO5" s="704"/>
      <c r="AP5" s="679" t="s">
        <v>217</v>
      </c>
      <c r="AQ5" s="680"/>
      <c r="AR5" s="680"/>
      <c r="AS5" s="680"/>
      <c r="AT5" s="680"/>
      <c r="AU5" s="680"/>
      <c r="AV5" s="680"/>
      <c r="AW5" s="680"/>
      <c r="AX5" s="680"/>
      <c r="AY5" s="680"/>
      <c r="AZ5" s="680"/>
      <c r="BA5" s="680"/>
      <c r="BB5" s="680"/>
      <c r="BC5" s="680"/>
      <c r="BD5" s="680"/>
      <c r="BE5" s="680"/>
      <c r="BF5" s="681"/>
      <c r="BG5" s="621">
        <v>3065018</v>
      </c>
      <c r="BH5" s="622"/>
      <c r="BI5" s="622"/>
      <c r="BJ5" s="622"/>
      <c r="BK5" s="622"/>
      <c r="BL5" s="622"/>
      <c r="BM5" s="622"/>
      <c r="BN5" s="623"/>
      <c r="BO5" s="659">
        <v>99.7</v>
      </c>
      <c r="BP5" s="659"/>
      <c r="BQ5" s="659"/>
      <c r="BR5" s="659"/>
      <c r="BS5" s="660">
        <v>35191</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273736</v>
      </c>
      <c r="S6" s="622"/>
      <c r="T6" s="622"/>
      <c r="U6" s="622"/>
      <c r="V6" s="622"/>
      <c r="W6" s="622"/>
      <c r="X6" s="622"/>
      <c r="Y6" s="623"/>
      <c r="Z6" s="659">
        <v>0.8</v>
      </c>
      <c r="AA6" s="659"/>
      <c r="AB6" s="659"/>
      <c r="AC6" s="659"/>
      <c r="AD6" s="660">
        <v>273736</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3065018</v>
      </c>
      <c r="BH6" s="622"/>
      <c r="BI6" s="622"/>
      <c r="BJ6" s="622"/>
      <c r="BK6" s="622"/>
      <c r="BL6" s="622"/>
      <c r="BM6" s="622"/>
      <c r="BN6" s="623"/>
      <c r="BO6" s="659">
        <v>99.7</v>
      </c>
      <c r="BP6" s="659"/>
      <c r="BQ6" s="659"/>
      <c r="BR6" s="659"/>
      <c r="BS6" s="660">
        <v>35191</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190182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190182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994</v>
      </c>
      <c r="S7" s="622"/>
      <c r="T7" s="622"/>
      <c r="U7" s="622"/>
      <c r="V7" s="622"/>
      <c r="W7" s="622"/>
      <c r="X7" s="622"/>
      <c r="Y7" s="623"/>
      <c r="Z7" s="659">
        <v>0</v>
      </c>
      <c r="AA7" s="659"/>
      <c r="AB7" s="659"/>
      <c r="AC7" s="659"/>
      <c r="AD7" s="660">
        <v>994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1429793</v>
      </c>
      <c r="BH7" s="622"/>
      <c r="BI7" s="622"/>
      <c r="BJ7" s="622"/>
      <c r="BK7" s="622"/>
      <c r="BL7" s="622"/>
      <c r="BM7" s="622"/>
      <c r="BN7" s="623"/>
      <c r="BO7" s="659">
        <v>46.5</v>
      </c>
      <c r="BP7" s="659"/>
      <c r="BQ7" s="659"/>
      <c r="BR7" s="659"/>
      <c r="BS7" s="660">
        <v>35191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4328883</v>
      </c>
      <c r="CS7" s="622"/>
      <c r="CT7" s="622"/>
      <c r="CU7" s="622"/>
      <c r="CV7" s="622"/>
      <c r="CW7" s="622"/>
      <c r="CX7" s="622"/>
      <c r="CY7" s="623"/>
      <c r="CZ7" s="659">
        <v>13.3</v>
      </c>
      <c r="DA7" s="659"/>
      <c r="DB7" s="659"/>
      <c r="DC7" s="659"/>
      <c r="DD7" s="627">
        <v>326373</v>
      </c>
      <c r="DE7" s="622"/>
      <c r="DF7" s="622"/>
      <c r="DG7" s="622"/>
      <c r="DH7" s="622"/>
      <c r="DI7" s="622"/>
      <c r="DJ7" s="622"/>
      <c r="DK7" s="622"/>
      <c r="DL7" s="622"/>
      <c r="DM7" s="622"/>
      <c r="DN7" s="622"/>
      <c r="DO7" s="622"/>
      <c r="DP7" s="623"/>
      <c r="DQ7" s="627">
        <v>2934976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12455</v>
      </c>
      <c r="S8" s="622"/>
      <c r="T8" s="622"/>
      <c r="U8" s="622"/>
      <c r="V8" s="622"/>
      <c r="W8" s="622"/>
      <c r="X8" s="622"/>
      <c r="Y8" s="623"/>
      <c r="Z8" s="659">
        <v>0</v>
      </c>
      <c r="AA8" s="659"/>
      <c r="AB8" s="659"/>
      <c r="AC8" s="659"/>
      <c r="AD8" s="660">
        <v>12455</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45754</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7457394</v>
      </c>
      <c r="CS8" s="622"/>
      <c r="CT8" s="622"/>
      <c r="CU8" s="622"/>
      <c r="CV8" s="622"/>
      <c r="CW8" s="622"/>
      <c r="CX8" s="622"/>
      <c r="CY8" s="623"/>
      <c r="CZ8" s="659">
        <v>22.9</v>
      </c>
      <c r="DA8" s="659"/>
      <c r="DB8" s="659"/>
      <c r="DC8" s="659"/>
      <c r="DD8" s="627">
        <v>365964</v>
      </c>
      <c r="DE8" s="622"/>
      <c r="DF8" s="622"/>
      <c r="DG8" s="622"/>
      <c r="DH8" s="622"/>
      <c r="DI8" s="622"/>
      <c r="DJ8" s="622"/>
      <c r="DK8" s="622"/>
      <c r="DL8" s="622"/>
      <c r="DM8" s="622"/>
      <c r="DN8" s="622"/>
      <c r="DO8" s="622"/>
      <c r="DP8" s="623"/>
      <c r="DQ8" s="627">
        <v>3944424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15553</v>
      </c>
      <c r="S9" s="622"/>
      <c r="T9" s="622"/>
      <c r="U9" s="622"/>
      <c r="V9" s="622"/>
      <c r="W9" s="622"/>
      <c r="X9" s="622"/>
      <c r="Y9" s="623"/>
      <c r="Z9" s="659">
        <v>0</v>
      </c>
      <c r="AA9" s="659"/>
      <c r="AB9" s="659"/>
      <c r="AC9" s="659"/>
      <c r="AD9" s="660">
        <v>15553</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1225204</v>
      </c>
      <c r="BH9" s="622"/>
      <c r="BI9" s="622"/>
      <c r="BJ9" s="622"/>
      <c r="BK9" s="622"/>
      <c r="BL9" s="622"/>
      <c r="BM9" s="622"/>
      <c r="BN9" s="623"/>
      <c r="BO9" s="659">
        <v>39.9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4389946</v>
      </c>
      <c r="CS9" s="622"/>
      <c r="CT9" s="622"/>
      <c r="CU9" s="622"/>
      <c r="CV9" s="622"/>
      <c r="CW9" s="622"/>
      <c r="CX9" s="622"/>
      <c r="CY9" s="623"/>
      <c r="CZ9" s="659">
        <v>13.5</v>
      </c>
      <c r="DA9" s="659"/>
      <c r="DB9" s="659"/>
      <c r="DC9" s="659"/>
      <c r="DD9" s="627">
        <v>587346</v>
      </c>
      <c r="DE9" s="622"/>
      <c r="DF9" s="622"/>
      <c r="DG9" s="622"/>
      <c r="DH9" s="622"/>
      <c r="DI9" s="622"/>
      <c r="DJ9" s="622"/>
      <c r="DK9" s="622"/>
      <c r="DL9" s="622"/>
      <c r="DM9" s="622"/>
      <c r="DN9" s="622"/>
      <c r="DO9" s="622"/>
      <c r="DP9" s="623"/>
      <c r="DQ9" s="627">
        <v>3496427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74699</v>
      </c>
      <c r="BH10" s="622"/>
      <c r="BI10" s="622"/>
      <c r="BJ10" s="622"/>
      <c r="BK10" s="622"/>
      <c r="BL10" s="622"/>
      <c r="BM10" s="622"/>
      <c r="BN10" s="623"/>
      <c r="BO10" s="659">
        <v>2.4</v>
      </c>
      <c r="BP10" s="659"/>
      <c r="BQ10" s="659"/>
      <c r="BR10" s="659"/>
      <c r="BS10" s="660">
        <v>12219</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711456</v>
      </c>
      <c r="S11" s="622"/>
      <c r="T11" s="622"/>
      <c r="U11" s="622"/>
      <c r="V11" s="622"/>
      <c r="W11" s="622"/>
      <c r="X11" s="622"/>
      <c r="Y11" s="623"/>
      <c r="Z11" s="624">
        <v>2.1</v>
      </c>
      <c r="AA11" s="625"/>
      <c r="AB11" s="625"/>
      <c r="AC11" s="626"/>
      <c r="AD11" s="627">
        <v>711456</v>
      </c>
      <c r="AE11" s="622"/>
      <c r="AF11" s="622"/>
      <c r="AG11" s="622"/>
      <c r="AH11" s="622"/>
      <c r="AI11" s="622"/>
      <c r="AJ11" s="622"/>
      <c r="AK11" s="623"/>
      <c r="AL11" s="624">
        <v>4.2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84136</v>
      </c>
      <c r="BH11" s="622"/>
      <c r="BI11" s="622"/>
      <c r="BJ11" s="622"/>
      <c r="BK11" s="622"/>
      <c r="BL11" s="622"/>
      <c r="BM11" s="622"/>
      <c r="BN11" s="623"/>
      <c r="BO11" s="659">
        <v>2.7</v>
      </c>
      <c r="BP11" s="659"/>
      <c r="BQ11" s="659"/>
      <c r="BR11" s="659"/>
      <c r="BS11" s="660">
        <v>22972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3428334</v>
      </c>
      <c r="CS11" s="622"/>
      <c r="CT11" s="622"/>
      <c r="CU11" s="622"/>
      <c r="CV11" s="622"/>
      <c r="CW11" s="622"/>
      <c r="CX11" s="622"/>
      <c r="CY11" s="623"/>
      <c r="CZ11" s="659">
        <v>10.5</v>
      </c>
      <c r="DA11" s="659"/>
      <c r="DB11" s="659"/>
      <c r="DC11" s="659"/>
      <c r="DD11" s="627">
        <v>1378780</v>
      </c>
      <c r="DE11" s="622"/>
      <c r="DF11" s="622"/>
      <c r="DG11" s="622"/>
      <c r="DH11" s="622"/>
      <c r="DI11" s="622"/>
      <c r="DJ11" s="622"/>
      <c r="DK11" s="622"/>
      <c r="DL11" s="622"/>
      <c r="DM11" s="622"/>
      <c r="DN11" s="622"/>
      <c r="DO11" s="622"/>
      <c r="DP11" s="623"/>
      <c r="DQ11" s="627">
        <v>973442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1192587</v>
      </c>
      <c r="BH12" s="622"/>
      <c r="BI12" s="622"/>
      <c r="BJ12" s="622"/>
      <c r="BK12" s="622"/>
      <c r="BL12" s="622"/>
      <c r="BM12" s="622"/>
      <c r="BN12" s="623"/>
      <c r="BO12" s="659">
        <v>38.799999999999997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1177681</v>
      </c>
      <c r="CS12" s="622"/>
      <c r="CT12" s="622"/>
      <c r="CU12" s="622"/>
      <c r="CV12" s="622"/>
      <c r="CW12" s="622"/>
      <c r="CX12" s="622"/>
      <c r="CY12" s="623"/>
      <c r="CZ12" s="659">
        <v>3.6</v>
      </c>
      <c r="DA12" s="659"/>
      <c r="DB12" s="659"/>
      <c r="DC12" s="659"/>
      <c r="DD12" s="627">
        <v>362259</v>
      </c>
      <c r="DE12" s="622"/>
      <c r="DF12" s="622"/>
      <c r="DG12" s="622"/>
      <c r="DH12" s="622"/>
      <c r="DI12" s="622"/>
      <c r="DJ12" s="622"/>
      <c r="DK12" s="622"/>
      <c r="DL12" s="622"/>
      <c r="DM12" s="622"/>
      <c r="DN12" s="622"/>
      <c r="DO12" s="622"/>
      <c r="DP12" s="623"/>
      <c r="DQ12" s="627">
        <v>725331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1172372</v>
      </c>
      <c r="BH13" s="622"/>
      <c r="BI13" s="622"/>
      <c r="BJ13" s="622"/>
      <c r="BK13" s="622"/>
      <c r="BL13" s="622"/>
      <c r="BM13" s="622"/>
      <c r="BN13" s="623"/>
      <c r="BO13" s="659">
        <v>38.200000000000003</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2403325</v>
      </c>
      <c r="CS13" s="622"/>
      <c r="CT13" s="622"/>
      <c r="CU13" s="622"/>
      <c r="CV13" s="622"/>
      <c r="CW13" s="622"/>
      <c r="CX13" s="622"/>
      <c r="CY13" s="623"/>
      <c r="CZ13" s="659">
        <v>7.4</v>
      </c>
      <c r="DA13" s="659"/>
      <c r="DB13" s="659"/>
      <c r="DC13" s="659"/>
      <c r="DD13" s="627">
        <v>1975772</v>
      </c>
      <c r="DE13" s="622"/>
      <c r="DF13" s="622"/>
      <c r="DG13" s="622"/>
      <c r="DH13" s="622"/>
      <c r="DI13" s="622"/>
      <c r="DJ13" s="622"/>
      <c r="DK13" s="622"/>
      <c r="DL13" s="622"/>
      <c r="DM13" s="622"/>
      <c r="DN13" s="622"/>
      <c r="DO13" s="622"/>
      <c r="DP13" s="623"/>
      <c r="DQ13" s="627">
        <v>384107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590</v>
      </c>
      <c r="S14" s="622"/>
      <c r="T14" s="622"/>
      <c r="U14" s="622"/>
      <c r="V14" s="622"/>
      <c r="W14" s="622"/>
      <c r="X14" s="622"/>
      <c r="Y14" s="623"/>
      <c r="Z14" s="659">
        <v>0</v>
      </c>
      <c r="AA14" s="659"/>
      <c r="AB14" s="659"/>
      <c r="AC14" s="659"/>
      <c r="AD14" s="660">
        <v>590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149108</v>
      </c>
      <c r="BH14" s="622"/>
      <c r="BI14" s="622"/>
      <c r="BJ14" s="622"/>
      <c r="BK14" s="622"/>
      <c r="BL14" s="622"/>
      <c r="BM14" s="622"/>
      <c r="BN14" s="623"/>
      <c r="BO14" s="659">
        <v>4.9000000000000004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1283850</v>
      </c>
      <c r="CS14" s="622"/>
      <c r="CT14" s="622"/>
      <c r="CU14" s="622"/>
      <c r="CV14" s="622"/>
      <c r="CW14" s="622"/>
      <c r="CX14" s="622"/>
      <c r="CY14" s="623"/>
      <c r="CZ14" s="659">
        <v>3.9</v>
      </c>
      <c r="DA14" s="659"/>
      <c r="DB14" s="659"/>
      <c r="DC14" s="659"/>
      <c r="DD14" s="627">
        <v>490105</v>
      </c>
      <c r="DE14" s="622"/>
      <c r="DF14" s="622"/>
      <c r="DG14" s="622"/>
      <c r="DH14" s="622"/>
      <c r="DI14" s="622"/>
      <c r="DJ14" s="622"/>
      <c r="DK14" s="622"/>
      <c r="DL14" s="622"/>
      <c r="DM14" s="622"/>
      <c r="DN14" s="622"/>
      <c r="DO14" s="622"/>
      <c r="DP14" s="623"/>
      <c r="DQ14" s="627">
        <v>797704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293438</v>
      </c>
      <c r="BH15" s="622"/>
      <c r="BI15" s="622"/>
      <c r="BJ15" s="622"/>
      <c r="BK15" s="622"/>
      <c r="BL15" s="622"/>
      <c r="BM15" s="622"/>
      <c r="BN15" s="623"/>
      <c r="BO15" s="659">
        <v>9.5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2536864</v>
      </c>
      <c r="CS15" s="622"/>
      <c r="CT15" s="622"/>
      <c r="CU15" s="622"/>
      <c r="CV15" s="622"/>
      <c r="CW15" s="622"/>
      <c r="CX15" s="622"/>
      <c r="CY15" s="623"/>
      <c r="CZ15" s="659">
        <v>7.8</v>
      </c>
      <c r="DA15" s="659"/>
      <c r="DB15" s="659"/>
      <c r="DC15" s="659"/>
      <c r="DD15" s="627">
        <v>283490</v>
      </c>
      <c r="DE15" s="622"/>
      <c r="DF15" s="622"/>
      <c r="DG15" s="622"/>
      <c r="DH15" s="622"/>
      <c r="DI15" s="622"/>
      <c r="DJ15" s="622"/>
      <c r="DK15" s="622"/>
      <c r="DL15" s="622"/>
      <c r="DM15" s="622"/>
      <c r="DN15" s="622"/>
      <c r="DO15" s="622"/>
      <c r="DP15" s="623"/>
      <c r="DQ15" s="627">
        <v>2129550</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14106</v>
      </c>
      <c r="S16" s="622"/>
      <c r="T16" s="622"/>
      <c r="U16" s="622"/>
      <c r="V16" s="622"/>
      <c r="W16" s="622"/>
      <c r="X16" s="622"/>
      <c r="Y16" s="623"/>
      <c r="Z16" s="659">
        <v>0</v>
      </c>
      <c r="AA16" s="659"/>
      <c r="AB16" s="659"/>
      <c r="AC16" s="659"/>
      <c r="AD16" s="660">
        <v>14106</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92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634730</v>
      </c>
      <c r="CS16" s="622"/>
      <c r="CT16" s="622"/>
      <c r="CU16" s="622"/>
      <c r="CV16" s="622"/>
      <c r="CW16" s="622"/>
      <c r="CX16" s="622"/>
      <c r="CY16" s="623"/>
      <c r="CZ16" s="659">
        <v>1.9</v>
      </c>
      <c r="DA16" s="659"/>
      <c r="DB16" s="659"/>
      <c r="DC16" s="659"/>
      <c r="DD16" s="627" t="s">
        <v>122</v>
      </c>
      <c r="DE16" s="622"/>
      <c r="DF16" s="622"/>
      <c r="DG16" s="622"/>
      <c r="DH16" s="622"/>
      <c r="DI16" s="622"/>
      <c r="DJ16" s="622"/>
      <c r="DK16" s="622"/>
      <c r="DL16" s="622"/>
      <c r="DM16" s="622"/>
      <c r="DN16" s="622"/>
      <c r="DO16" s="622"/>
      <c r="DP16" s="623"/>
      <c r="DQ16" s="627">
        <v>8351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44636</v>
      </c>
      <c r="S17" s="622"/>
      <c r="T17" s="622"/>
      <c r="U17" s="622"/>
      <c r="V17" s="622"/>
      <c r="W17" s="622"/>
      <c r="X17" s="622"/>
      <c r="Y17" s="623"/>
      <c r="Z17" s="659">
        <v>0.1</v>
      </c>
      <c r="AA17" s="659"/>
      <c r="AB17" s="659"/>
      <c r="AC17" s="659"/>
      <c r="AD17" s="660">
        <v>44636</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4760862</v>
      </c>
      <c r="CS17" s="622"/>
      <c r="CT17" s="622"/>
      <c r="CU17" s="622"/>
      <c r="CV17" s="622"/>
      <c r="CW17" s="622"/>
      <c r="CX17" s="622"/>
      <c r="CY17" s="623"/>
      <c r="CZ17" s="659">
        <v>14.6</v>
      </c>
      <c r="DA17" s="659"/>
      <c r="DB17" s="659"/>
      <c r="DC17" s="659"/>
      <c r="DD17" s="627" t="s">
        <v>122</v>
      </c>
      <c r="DE17" s="622"/>
      <c r="DF17" s="622"/>
      <c r="DG17" s="622"/>
      <c r="DH17" s="622"/>
      <c r="DI17" s="622"/>
      <c r="DJ17" s="622"/>
      <c r="DK17" s="622"/>
      <c r="DL17" s="622"/>
      <c r="DM17" s="622"/>
      <c r="DN17" s="622"/>
      <c r="DO17" s="622"/>
      <c r="DP17" s="623"/>
      <c r="DQ17" s="627">
        <v>4550875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5716</v>
      </c>
      <c r="S18" s="622"/>
      <c r="T18" s="622"/>
      <c r="U18" s="622"/>
      <c r="V18" s="622"/>
      <c r="W18" s="622"/>
      <c r="X18" s="622"/>
      <c r="Y18" s="623"/>
      <c r="Z18" s="659">
        <v>0</v>
      </c>
      <c r="AA18" s="659"/>
      <c r="AB18" s="659"/>
      <c r="AC18" s="659"/>
      <c r="AD18" s="660">
        <v>5716</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v>17691</v>
      </c>
      <c r="CS18" s="622"/>
      <c r="CT18" s="622"/>
      <c r="CU18" s="622"/>
      <c r="CV18" s="622"/>
      <c r="CW18" s="622"/>
      <c r="CX18" s="622"/>
      <c r="CY18" s="623"/>
      <c r="CZ18" s="659">
        <v>0.1</v>
      </c>
      <c r="DA18" s="659"/>
      <c r="DB18" s="659"/>
      <c r="DC18" s="659"/>
      <c r="DD18" s="627" t="s">
        <v>122</v>
      </c>
      <c r="DE18" s="622"/>
      <c r="DF18" s="622"/>
      <c r="DG18" s="622"/>
      <c r="DH18" s="622"/>
      <c r="DI18" s="622"/>
      <c r="DJ18" s="622"/>
      <c r="DK18" s="622"/>
      <c r="DL18" s="622"/>
      <c r="DM18" s="622"/>
      <c r="DN18" s="622"/>
      <c r="DO18" s="622"/>
      <c r="DP18" s="623"/>
      <c r="DQ18" s="627">
        <v>17691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5716</v>
      </c>
      <c r="S19" s="622"/>
      <c r="T19" s="622"/>
      <c r="U19" s="622"/>
      <c r="V19" s="622"/>
      <c r="W19" s="622"/>
      <c r="X19" s="622"/>
      <c r="Y19" s="623"/>
      <c r="Z19" s="659">
        <v>0</v>
      </c>
      <c r="AA19" s="659"/>
      <c r="AB19" s="659"/>
      <c r="AC19" s="659"/>
      <c r="AD19" s="660">
        <v>5716</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7695</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7695</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32609742</v>
      </c>
      <c r="CS20" s="622"/>
      <c r="CT20" s="622"/>
      <c r="CU20" s="622"/>
      <c r="CV20" s="622"/>
      <c r="CW20" s="622"/>
      <c r="CX20" s="622"/>
      <c r="CY20" s="623"/>
      <c r="CZ20" s="659">
        <v>100</v>
      </c>
      <c r="DA20" s="659"/>
      <c r="DB20" s="659"/>
      <c r="DC20" s="659"/>
      <c r="DD20" s="627">
        <v>5770089</v>
      </c>
      <c r="DE20" s="622"/>
      <c r="DF20" s="622"/>
      <c r="DG20" s="622"/>
      <c r="DH20" s="622"/>
      <c r="DI20" s="622"/>
      <c r="DJ20" s="622"/>
      <c r="DK20" s="622"/>
      <c r="DL20" s="622"/>
      <c r="DM20" s="622"/>
      <c r="DN20" s="622"/>
      <c r="DO20" s="622"/>
      <c r="DP20" s="623"/>
      <c r="DQ20" s="627">
        <v>20153060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14247331</v>
      </c>
      <c r="S21" s="622"/>
      <c r="T21" s="622"/>
      <c r="U21" s="622"/>
      <c r="V21" s="622"/>
      <c r="W21" s="622"/>
      <c r="X21" s="622"/>
      <c r="Y21" s="623"/>
      <c r="Z21" s="659">
        <v>42.4</v>
      </c>
      <c r="AA21" s="659"/>
      <c r="AB21" s="659"/>
      <c r="AC21" s="659"/>
      <c r="AD21" s="660">
        <v>12891762</v>
      </c>
      <c r="AE21" s="660"/>
      <c r="AF21" s="660"/>
      <c r="AG21" s="660"/>
      <c r="AH21" s="660"/>
      <c r="AI21" s="660"/>
      <c r="AJ21" s="660"/>
      <c r="AK21" s="660"/>
      <c r="AL21" s="624">
        <v>75.3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7695</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12891762</v>
      </c>
      <c r="S22" s="622"/>
      <c r="T22" s="622"/>
      <c r="U22" s="622"/>
      <c r="V22" s="622"/>
      <c r="W22" s="622"/>
      <c r="X22" s="622"/>
      <c r="Y22" s="623"/>
      <c r="Z22" s="659">
        <v>38.4</v>
      </c>
      <c r="AA22" s="659"/>
      <c r="AB22" s="659"/>
      <c r="AC22" s="659"/>
      <c r="AD22" s="660">
        <v>12891762</v>
      </c>
      <c r="AE22" s="660"/>
      <c r="AF22" s="660"/>
      <c r="AG22" s="660"/>
      <c r="AH22" s="660"/>
      <c r="AI22" s="660"/>
      <c r="AJ22" s="660"/>
      <c r="AK22" s="660"/>
      <c r="AL22" s="624">
        <v>75.3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1355569</v>
      </c>
      <c r="S23" s="622"/>
      <c r="T23" s="622"/>
      <c r="U23" s="622"/>
      <c r="V23" s="622"/>
      <c r="W23" s="622"/>
      <c r="X23" s="622"/>
      <c r="Y23" s="623"/>
      <c r="Z23" s="659">
        <v>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13653606</v>
      </c>
      <c r="CS24" s="677"/>
      <c r="CT24" s="677"/>
      <c r="CU24" s="677"/>
      <c r="CV24" s="677"/>
      <c r="CW24" s="677"/>
      <c r="CX24" s="677"/>
      <c r="CY24" s="702"/>
      <c r="CZ24" s="703">
        <v>41.9</v>
      </c>
      <c r="DA24" s="685"/>
      <c r="DB24" s="685"/>
      <c r="DC24" s="705"/>
      <c r="DD24" s="701">
        <v>10455213</v>
      </c>
      <c r="DE24" s="677"/>
      <c r="DF24" s="677"/>
      <c r="DG24" s="677"/>
      <c r="DH24" s="677"/>
      <c r="DI24" s="677"/>
      <c r="DJ24" s="677"/>
      <c r="DK24" s="702"/>
      <c r="DL24" s="701">
        <v>9744200</v>
      </c>
      <c r="DM24" s="677"/>
      <c r="DN24" s="677"/>
      <c r="DO24" s="677"/>
      <c r="DP24" s="677"/>
      <c r="DQ24" s="677"/>
      <c r="DR24" s="677"/>
      <c r="DS24" s="677"/>
      <c r="DT24" s="677"/>
      <c r="DU24" s="677"/>
      <c r="DV24" s="702"/>
      <c r="DW24" s="703">
        <v>56.7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18399286</v>
      </c>
      <c r="S25" s="622"/>
      <c r="T25" s="622"/>
      <c r="U25" s="622"/>
      <c r="V25" s="622"/>
      <c r="W25" s="622"/>
      <c r="X25" s="622"/>
      <c r="Y25" s="623"/>
      <c r="Z25" s="659">
        <v>54.8</v>
      </c>
      <c r="AA25" s="659"/>
      <c r="AB25" s="659"/>
      <c r="AC25" s="659"/>
      <c r="AD25" s="660">
        <v>17043717</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4671084</v>
      </c>
      <c r="CS25" s="634"/>
      <c r="CT25" s="634"/>
      <c r="CU25" s="634"/>
      <c r="CV25" s="634"/>
      <c r="CW25" s="634"/>
      <c r="CX25" s="634"/>
      <c r="CY25" s="635"/>
      <c r="CZ25" s="624">
        <v>14.3</v>
      </c>
      <c r="DA25" s="636"/>
      <c r="DB25" s="636"/>
      <c r="DC25" s="637"/>
      <c r="DD25" s="627">
        <v>4299952</v>
      </c>
      <c r="DE25" s="634"/>
      <c r="DF25" s="634"/>
      <c r="DG25" s="634"/>
      <c r="DH25" s="634"/>
      <c r="DI25" s="634"/>
      <c r="DJ25" s="634"/>
      <c r="DK25" s="635"/>
      <c r="DL25" s="627">
        <v>4067067</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1706</v>
      </c>
      <c r="S26" s="622"/>
      <c r="T26" s="622"/>
      <c r="U26" s="622"/>
      <c r="V26" s="622"/>
      <c r="W26" s="622"/>
      <c r="X26" s="622"/>
      <c r="Y26" s="623"/>
      <c r="Z26" s="659">
        <v>0</v>
      </c>
      <c r="AA26" s="659"/>
      <c r="AB26" s="659"/>
      <c r="AC26" s="659"/>
      <c r="AD26" s="660">
        <v>1706</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2814832</v>
      </c>
      <c r="CS26" s="622"/>
      <c r="CT26" s="622"/>
      <c r="CU26" s="622"/>
      <c r="CV26" s="622"/>
      <c r="CW26" s="622"/>
      <c r="CX26" s="622"/>
      <c r="CY26" s="623"/>
      <c r="CZ26" s="624">
        <v>8.6</v>
      </c>
      <c r="DA26" s="636"/>
      <c r="DB26" s="636"/>
      <c r="DC26" s="637"/>
      <c r="DD26" s="627">
        <v>2671319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121443</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3072713</v>
      </c>
      <c r="BH27" s="622"/>
      <c r="BI27" s="622"/>
      <c r="BJ27" s="622"/>
      <c r="BK27" s="622"/>
      <c r="BL27" s="622"/>
      <c r="BM27" s="622"/>
      <c r="BN27" s="623"/>
      <c r="BO27" s="659">
        <v>100</v>
      </c>
      <c r="BP27" s="659"/>
      <c r="BQ27" s="659"/>
      <c r="BR27" s="659"/>
      <c r="BS27" s="660">
        <v>35191</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4221660</v>
      </c>
      <c r="CS27" s="634"/>
      <c r="CT27" s="634"/>
      <c r="CU27" s="634"/>
      <c r="CV27" s="634"/>
      <c r="CW27" s="634"/>
      <c r="CX27" s="634"/>
      <c r="CY27" s="635"/>
      <c r="CZ27" s="624">
        <v>12.9</v>
      </c>
      <c r="DA27" s="636"/>
      <c r="DB27" s="636"/>
      <c r="DC27" s="637"/>
      <c r="DD27" s="627">
        <v>1604386</v>
      </c>
      <c r="DE27" s="634"/>
      <c r="DF27" s="634"/>
      <c r="DG27" s="634"/>
      <c r="DH27" s="634"/>
      <c r="DI27" s="634"/>
      <c r="DJ27" s="634"/>
      <c r="DK27" s="635"/>
      <c r="DL27" s="627">
        <v>1126258</v>
      </c>
      <c r="DM27" s="634"/>
      <c r="DN27" s="634"/>
      <c r="DO27" s="634"/>
      <c r="DP27" s="634"/>
      <c r="DQ27" s="634"/>
      <c r="DR27" s="634"/>
      <c r="DS27" s="634"/>
      <c r="DT27" s="634"/>
      <c r="DU27" s="634"/>
      <c r="DV27" s="635"/>
      <c r="DW27" s="624">
        <v>6.6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270068</v>
      </c>
      <c r="S28" s="622"/>
      <c r="T28" s="622"/>
      <c r="U28" s="622"/>
      <c r="V28" s="622"/>
      <c r="W28" s="622"/>
      <c r="X28" s="622"/>
      <c r="Y28" s="623"/>
      <c r="Z28" s="659">
        <v>0.8</v>
      </c>
      <c r="AA28" s="659"/>
      <c r="AB28" s="659"/>
      <c r="AC28" s="659"/>
      <c r="AD28" s="660">
        <v>5002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4760862</v>
      </c>
      <c r="CS28" s="622"/>
      <c r="CT28" s="622"/>
      <c r="CU28" s="622"/>
      <c r="CV28" s="622"/>
      <c r="CW28" s="622"/>
      <c r="CX28" s="622"/>
      <c r="CY28" s="623"/>
      <c r="CZ28" s="624">
        <v>14.6</v>
      </c>
      <c r="DA28" s="636"/>
      <c r="DB28" s="636"/>
      <c r="DC28" s="637"/>
      <c r="DD28" s="627">
        <v>4550875</v>
      </c>
      <c r="DE28" s="622"/>
      <c r="DF28" s="622"/>
      <c r="DG28" s="622"/>
      <c r="DH28" s="622"/>
      <c r="DI28" s="622"/>
      <c r="DJ28" s="622"/>
      <c r="DK28" s="623"/>
      <c r="DL28" s="627">
        <v>4550875</v>
      </c>
      <c r="DM28" s="622"/>
      <c r="DN28" s="622"/>
      <c r="DO28" s="622"/>
      <c r="DP28" s="622"/>
      <c r="DQ28" s="622"/>
      <c r="DR28" s="622"/>
      <c r="DS28" s="622"/>
      <c r="DT28" s="622"/>
      <c r="DU28" s="622"/>
      <c r="DV28" s="623"/>
      <c r="DW28" s="624">
        <v>26.5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108034</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4760506</v>
      </c>
      <c r="CS29" s="634"/>
      <c r="CT29" s="634"/>
      <c r="CU29" s="634"/>
      <c r="CV29" s="634"/>
      <c r="CW29" s="634"/>
      <c r="CX29" s="634"/>
      <c r="CY29" s="635"/>
      <c r="CZ29" s="624">
        <v>14.6</v>
      </c>
      <c r="DA29" s="636"/>
      <c r="DB29" s="636"/>
      <c r="DC29" s="637"/>
      <c r="DD29" s="627">
        <v>4550519</v>
      </c>
      <c r="DE29" s="634"/>
      <c r="DF29" s="634"/>
      <c r="DG29" s="634"/>
      <c r="DH29" s="634"/>
      <c r="DI29" s="634"/>
      <c r="DJ29" s="634"/>
      <c r="DK29" s="635"/>
      <c r="DL29" s="627">
        <v>4550519</v>
      </c>
      <c r="DM29" s="634"/>
      <c r="DN29" s="634"/>
      <c r="DO29" s="634"/>
      <c r="DP29" s="634"/>
      <c r="DQ29" s="634"/>
      <c r="DR29" s="634"/>
      <c r="DS29" s="634"/>
      <c r="DT29" s="634"/>
      <c r="DU29" s="634"/>
      <c r="DV29" s="635"/>
      <c r="DW29" s="624">
        <v>26.5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4879045</v>
      </c>
      <c r="S30" s="622"/>
      <c r="T30" s="622"/>
      <c r="U30" s="622"/>
      <c r="V30" s="622"/>
      <c r="W30" s="622"/>
      <c r="X30" s="622"/>
      <c r="Y30" s="623"/>
      <c r="Z30" s="659">
        <v>14.5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4641123</v>
      </c>
      <c r="CS30" s="622"/>
      <c r="CT30" s="622"/>
      <c r="CU30" s="622"/>
      <c r="CV30" s="622"/>
      <c r="CW30" s="622"/>
      <c r="CX30" s="622"/>
      <c r="CY30" s="623"/>
      <c r="CZ30" s="624">
        <v>14.2</v>
      </c>
      <c r="DA30" s="636"/>
      <c r="DB30" s="636"/>
      <c r="DC30" s="637"/>
      <c r="DD30" s="627">
        <v>4440339</v>
      </c>
      <c r="DE30" s="622"/>
      <c r="DF30" s="622"/>
      <c r="DG30" s="622"/>
      <c r="DH30" s="622"/>
      <c r="DI30" s="622"/>
      <c r="DJ30" s="622"/>
      <c r="DK30" s="623"/>
      <c r="DL30" s="627">
        <v>4440339</v>
      </c>
      <c r="DM30" s="622"/>
      <c r="DN30" s="622"/>
      <c r="DO30" s="622"/>
      <c r="DP30" s="622"/>
      <c r="DQ30" s="622"/>
      <c r="DR30" s="622"/>
      <c r="DS30" s="622"/>
      <c r="DT30" s="622"/>
      <c r="DU30" s="622"/>
      <c r="DV30" s="623"/>
      <c r="DW30" s="624">
        <v>25.8</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v>21338</v>
      </c>
      <c r="S31" s="622"/>
      <c r="T31" s="622"/>
      <c r="U31" s="622"/>
      <c r="V31" s="622"/>
      <c r="W31" s="622"/>
      <c r="X31" s="622"/>
      <c r="Y31" s="623"/>
      <c r="Z31" s="659">
        <v>0.1</v>
      </c>
      <c r="AA31" s="659"/>
      <c r="AB31" s="659"/>
      <c r="AC31" s="659"/>
      <c r="AD31" s="660">
        <v>21338</v>
      </c>
      <c r="AE31" s="660"/>
      <c r="AF31" s="660"/>
      <c r="AG31" s="660"/>
      <c r="AH31" s="660"/>
      <c r="AI31" s="660"/>
      <c r="AJ31" s="660"/>
      <c r="AK31" s="660"/>
      <c r="AL31" s="624">
        <v>0.1</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97.6</v>
      </c>
      <c r="BH31" s="684"/>
      <c r="BI31" s="684"/>
      <c r="BJ31" s="684"/>
      <c r="BK31" s="684"/>
      <c r="BL31" s="684"/>
      <c r="BM31" s="685">
        <v>89.8</v>
      </c>
      <c r="BN31" s="684"/>
      <c r="BO31" s="684"/>
      <c r="BP31" s="684"/>
      <c r="BQ31" s="686"/>
      <c r="BR31" s="683">
        <v>98.2</v>
      </c>
      <c r="BS31" s="684"/>
      <c r="BT31" s="684"/>
      <c r="BU31" s="684"/>
      <c r="BV31" s="684"/>
      <c r="BW31" s="684"/>
      <c r="BX31" s="685">
        <v>89.9</v>
      </c>
      <c r="BY31" s="684"/>
      <c r="BZ31" s="684"/>
      <c r="CA31" s="684"/>
      <c r="CB31" s="686"/>
      <c r="CD31" s="642"/>
      <c r="CE31" s="643"/>
      <c r="CF31" s="618" t="s">
        <v>301</v>
      </c>
      <c r="CG31" s="619"/>
      <c r="CH31" s="619"/>
      <c r="CI31" s="619"/>
      <c r="CJ31" s="619"/>
      <c r="CK31" s="619"/>
      <c r="CL31" s="619"/>
      <c r="CM31" s="619"/>
      <c r="CN31" s="619"/>
      <c r="CO31" s="619"/>
      <c r="CP31" s="619"/>
      <c r="CQ31" s="620"/>
      <c r="CR31" s="621">
        <v>119383</v>
      </c>
      <c r="CS31" s="634"/>
      <c r="CT31" s="634"/>
      <c r="CU31" s="634"/>
      <c r="CV31" s="634"/>
      <c r="CW31" s="634"/>
      <c r="CX31" s="634"/>
      <c r="CY31" s="635"/>
      <c r="CZ31" s="624">
        <v>0.4</v>
      </c>
      <c r="DA31" s="636"/>
      <c r="DB31" s="636"/>
      <c r="DC31" s="637"/>
      <c r="DD31" s="627">
        <v>110180</v>
      </c>
      <c r="DE31" s="634"/>
      <c r="DF31" s="634"/>
      <c r="DG31" s="634"/>
      <c r="DH31" s="634"/>
      <c r="DI31" s="634"/>
      <c r="DJ31" s="634"/>
      <c r="DK31" s="635"/>
      <c r="DL31" s="627">
        <v>110180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2757774</v>
      </c>
      <c r="S32" s="622"/>
      <c r="T32" s="622"/>
      <c r="U32" s="622"/>
      <c r="V32" s="622"/>
      <c r="W32" s="622"/>
      <c r="X32" s="622"/>
      <c r="Y32" s="623"/>
      <c r="Z32" s="659">
        <v>8.1999999999999993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97.3</v>
      </c>
      <c r="BH32" s="634"/>
      <c r="BI32" s="634"/>
      <c r="BJ32" s="634"/>
      <c r="BK32" s="634"/>
      <c r="BL32" s="634"/>
      <c r="BM32" s="625">
        <v>91.3</v>
      </c>
      <c r="BN32" s="634"/>
      <c r="BO32" s="634"/>
      <c r="BP32" s="634"/>
      <c r="BQ32" s="657"/>
      <c r="BR32" s="692">
        <v>98.6</v>
      </c>
      <c r="BS32" s="634"/>
      <c r="BT32" s="634"/>
      <c r="BU32" s="634"/>
      <c r="BV32" s="634"/>
      <c r="BW32" s="634"/>
      <c r="BX32" s="625">
        <v>91.7</v>
      </c>
      <c r="BY32" s="634"/>
      <c r="BZ32" s="634"/>
      <c r="CA32" s="634"/>
      <c r="CB32" s="657"/>
      <c r="CD32" s="644"/>
      <c r="CE32" s="645"/>
      <c r="CF32" s="618" t="s">
        <v>305</v>
      </c>
      <c r="CG32" s="619"/>
      <c r="CH32" s="619"/>
      <c r="CI32" s="619"/>
      <c r="CJ32" s="619"/>
      <c r="CK32" s="619"/>
      <c r="CL32" s="619"/>
      <c r="CM32" s="619"/>
      <c r="CN32" s="619"/>
      <c r="CO32" s="619"/>
      <c r="CP32" s="619"/>
      <c r="CQ32" s="620"/>
      <c r="CR32" s="621">
        <v>356</v>
      </c>
      <c r="CS32" s="622"/>
      <c r="CT32" s="622"/>
      <c r="CU32" s="622"/>
      <c r="CV32" s="622"/>
      <c r="CW32" s="622"/>
      <c r="CX32" s="622"/>
      <c r="CY32" s="623"/>
      <c r="CZ32" s="624">
        <v>0</v>
      </c>
      <c r="DA32" s="636"/>
      <c r="DB32" s="636"/>
      <c r="DC32" s="637"/>
      <c r="DD32" s="627">
        <v>356</v>
      </c>
      <c r="DE32" s="622"/>
      <c r="DF32" s="622"/>
      <c r="DG32" s="622"/>
      <c r="DH32" s="622"/>
      <c r="DI32" s="622"/>
      <c r="DJ32" s="622"/>
      <c r="DK32" s="623"/>
      <c r="DL32" s="627">
        <v>356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77492</v>
      </c>
      <c r="S33" s="622"/>
      <c r="T33" s="622"/>
      <c r="U33" s="622"/>
      <c r="V33" s="622"/>
      <c r="W33" s="622"/>
      <c r="X33" s="622"/>
      <c r="Y33" s="623"/>
      <c r="Z33" s="659">
        <v>0.2</v>
      </c>
      <c r="AA33" s="659"/>
      <c r="AB33" s="659"/>
      <c r="AC33" s="659"/>
      <c r="AD33" s="660">
        <v>30445</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97.3</v>
      </c>
      <c r="BH33" s="606"/>
      <c r="BI33" s="606"/>
      <c r="BJ33" s="606"/>
      <c r="BK33" s="606"/>
      <c r="BL33" s="606"/>
      <c r="BM33" s="652">
        <v>85.5</v>
      </c>
      <c r="BN33" s="606"/>
      <c r="BO33" s="606"/>
      <c r="BP33" s="606"/>
      <c r="BQ33" s="669"/>
      <c r="BR33" s="682">
        <v>97.3</v>
      </c>
      <c r="BS33" s="606"/>
      <c r="BT33" s="606"/>
      <c r="BU33" s="606"/>
      <c r="BV33" s="606"/>
      <c r="BW33" s="606"/>
      <c r="BX33" s="652">
        <v>85.4</v>
      </c>
      <c r="BY33" s="606"/>
      <c r="BZ33" s="606"/>
      <c r="CA33" s="606"/>
      <c r="CB33" s="669"/>
      <c r="CD33" s="618" t="s">
        <v>308</v>
      </c>
      <c r="CE33" s="619"/>
      <c r="CF33" s="619"/>
      <c r="CG33" s="619"/>
      <c r="CH33" s="619"/>
      <c r="CI33" s="619"/>
      <c r="CJ33" s="619"/>
      <c r="CK33" s="619"/>
      <c r="CL33" s="619"/>
      <c r="CM33" s="619"/>
      <c r="CN33" s="619"/>
      <c r="CO33" s="619"/>
      <c r="CP33" s="619"/>
      <c r="CQ33" s="620"/>
      <c r="CR33" s="621">
        <v>12551317</v>
      </c>
      <c r="CS33" s="634"/>
      <c r="CT33" s="634"/>
      <c r="CU33" s="634"/>
      <c r="CV33" s="634"/>
      <c r="CW33" s="634"/>
      <c r="CX33" s="634"/>
      <c r="CY33" s="635"/>
      <c r="CZ33" s="624">
        <v>38.5</v>
      </c>
      <c r="DA33" s="636"/>
      <c r="DB33" s="636"/>
      <c r="DC33" s="637"/>
      <c r="DD33" s="627">
        <v>8768462</v>
      </c>
      <c r="DE33" s="634"/>
      <c r="DF33" s="634"/>
      <c r="DG33" s="634"/>
      <c r="DH33" s="634"/>
      <c r="DI33" s="634"/>
      <c r="DJ33" s="634"/>
      <c r="DK33" s="635"/>
      <c r="DL33" s="627">
        <v>5785850</v>
      </c>
      <c r="DM33" s="634"/>
      <c r="DN33" s="634"/>
      <c r="DO33" s="634"/>
      <c r="DP33" s="634"/>
      <c r="DQ33" s="634"/>
      <c r="DR33" s="634"/>
      <c r="DS33" s="634"/>
      <c r="DT33" s="634"/>
      <c r="DU33" s="634"/>
      <c r="DV33" s="635"/>
      <c r="DW33" s="624">
        <v>33.700000000000003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316825</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5373124</v>
      </c>
      <c r="CS34" s="622"/>
      <c r="CT34" s="622"/>
      <c r="CU34" s="622"/>
      <c r="CV34" s="622"/>
      <c r="CW34" s="622"/>
      <c r="CX34" s="622"/>
      <c r="CY34" s="623"/>
      <c r="CZ34" s="624">
        <v>16.5</v>
      </c>
      <c r="DA34" s="636"/>
      <c r="DB34" s="636"/>
      <c r="DC34" s="637"/>
      <c r="DD34" s="627">
        <v>3849443</v>
      </c>
      <c r="DE34" s="622"/>
      <c r="DF34" s="622"/>
      <c r="DG34" s="622"/>
      <c r="DH34" s="622"/>
      <c r="DI34" s="622"/>
      <c r="DJ34" s="622"/>
      <c r="DK34" s="623"/>
      <c r="DL34" s="627">
        <v>2840763</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1796990</v>
      </c>
      <c r="S35" s="622"/>
      <c r="T35" s="622"/>
      <c r="U35" s="622"/>
      <c r="V35" s="622"/>
      <c r="W35" s="622"/>
      <c r="X35" s="622"/>
      <c r="Y35" s="623"/>
      <c r="Z35" s="659">
        <v>5.3</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182377</v>
      </c>
      <c r="CS35" s="634"/>
      <c r="CT35" s="634"/>
      <c r="CU35" s="634"/>
      <c r="CV35" s="634"/>
      <c r="CW35" s="634"/>
      <c r="CX35" s="634"/>
      <c r="CY35" s="635"/>
      <c r="CZ35" s="624">
        <v>0.6</v>
      </c>
      <c r="DA35" s="636"/>
      <c r="DB35" s="636"/>
      <c r="DC35" s="637"/>
      <c r="DD35" s="627">
        <v>154897</v>
      </c>
      <c r="DE35" s="634"/>
      <c r="DF35" s="634"/>
      <c r="DG35" s="634"/>
      <c r="DH35" s="634"/>
      <c r="DI35" s="634"/>
      <c r="DJ35" s="634"/>
      <c r="DK35" s="635"/>
      <c r="DL35" s="627">
        <v>154897</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796646</v>
      </c>
      <c r="S36" s="622"/>
      <c r="T36" s="622"/>
      <c r="U36" s="622"/>
      <c r="V36" s="622"/>
      <c r="W36" s="622"/>
      <c r="X36" s="622"/>
      <c r="Y36" s="623"/>
      <c r="Z36" s="659">
        <v>2.4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2859104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18610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4709705</v>
      </c>
      <c r="CS36" s="622"/>
      <c r="CT36" s="622"/>
      <c r="CU36" s="622"/>
      <c r="CV36" s="622"/>
      <c r="CW36" s="622"/>
      <c r="CX36" s="622"/>
      <c r="CY36" s="623"/>
      <c r="CZ36" s="624">
        <v>14.4</v>
      </c>
      <c r="DA36" s="636"/>
      <c r="DB36" s="636"/>
      <c r="DC36" s="637"/>
      <c r="DD36" s="627">
        <v>3187742</v>
      </c>
      <c r="DE36" s="622"/>
      <c r="DF36" s="622"/>
      <c r="DG36" s="622"/>
      <c r="DH36" s="622"/>
      <c r="DI36" s="622"/>
      <c r="DJ36" s="622"/>
      <c r="DK36" s="623"/>
      <c r="DL36" s="627">
        <v>1655143</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598234</v>
      </c>
      <c r="S37" s="622"/>
      <c r="T37" s="622"/>
      <c r="U37" s="622"/>
      <c r="V37" s="622"/>
      <c r="W37" s="622"/>
      <c r="X37" s="622"/>
      <c r="Y37" s="623"/>
      <c r="Z37" s="659">
        <v>1.8</v>
      </c>
      <c r="AA37" s="659"/>
      <c r="AB37" s="659"/>
      <c r="AC37" s="659"/>
      <c r="AD37" s="660">
        <v>11806</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1031114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-37677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46229</v>
      </c>
      <c r="CS37" s="634"/>
      <c r="CT37" s="634"/>
      <c r="CU37" s="634"/>
      <c r="CV37" s="634"/>
      <c r="CW37" s="634"/>
      <c r="CX37" s="634"/>
      <c r="CY37" s="635"/>
      <c r="CZ37" s="624">
        <v>0.1</v>
      </c>
      <c r="DA37" s="636"/>
      <c r="DB37" s="636"/>
      <c r="DC37" s="637"/>
      <c r="DD37" s="627">
        <v>46229</v>
      </c>
      <c r="DE37" s="634"/>
      <c r="DF37" s="634"/>
      <c r="DG37" s="634"/>
      <c r="DH37" s="634"/>
      <c r="DI37" s="634"/>
      <c r="DJ37" s="634"/>
      <c r="DK37" s="635"/>
      <c r="DL37" s="627">
        <v>35452</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3449230</v>
      </c>
      <c r="S38" s="622"/>
      <c r="T38" s="622"/>
      <c r="U38" s="622"/>
      <c r="V38" s="622"/>
      <c r="W38" s="622"/>
      <c r="X38" s="622"/>
      <c r="Y38" s="623"/>
      <c r="Z38" s="659">
        <v>10.3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267116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4806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1560874</v>
      </c>
      <c r="CS38" s="622"/>
      <c r="CT38" s="622"/>
      <c r="CU38" s="622"/>
      <c r="CV38" s="622"/>
      <c r="CW38" s="622"/>
      <c r="CX38" s="622"/>
      <c r="CY38" s="623"/>
      <c r="CZ38" s="624">
        <v>4.8</v>
      </c>
      <c r="DA38" s="636"/>
      <c r="DB38" s="636"/>
      <c r="DC38" s="637"/>
      <c r="DD38" s="627">
        <v>1233966</v>
      </c>
      <c r="DE38" s="622"/>
      <c r="DF38" s="622"/>
      <c r="DG38" s="622"/>
      <c r="DH38" s="622"/>
      <c r="DI38" s="622"/>
      <c r="DJ38" s="622"/>
      <c r="DK38" s="623"/>
      <c r="DL38" s="627">
        <v>1135047</v>
      </c>
      <c r="DM38" s="622"/>
      <c r="DN38" s="622"/>
      <c r="DO38" s="622"/>
      <c r="DP38" s="622"/>
      <c r="DQ38" s="622"/>
      <c r="DR38" s="622"/>
      <c r="DS38" s="622"/>
      <c r="DT38" s="622"/>
      <c r="DU38" s="622"/>
      <c r="DV38" s="623"/>
      <c r="DW38" s="624">
        <v>6.6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22000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7576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713269</v>
      </c>
      <c r="CS39" s="634"/>
      <c r="CT39" s="634"/>
      <c r="CU39" s="634"/>
      <c r="CV39" s="634"/>
      <c r="CW39" s="634"/>
      <c r="CX39" s="634"/>
      <c r="CY39" s="635"/>
      <c r="CZ39" s="624">
        <v>2.2000000000000002</v>
      </c>
      <c r="DA39" s="636"/>
      <c r="DB39" s="636"/>
      <c r="DC39" s="637"/>
      <c r="DD39" s="627">
        <v>330446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65700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17691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11968</v>
      </c>
      <c r="CS40" s="622"/>
      <c r="CT40" s="622"/>
      <c r="CU40" s="622"/>
      <c r="CV40" s="622"/>
      <c r="CW40" s="622"/>
      <c r="CX40" s="622"/>
      <c r="CY40" s="623"/>
      <c r="CZ40" s="624">
        <v>0</v>
      </c>
      <c r="DA40" s="636"/>
      <c r="DB40" s="636"/>
      <c r="DC40" s="637"/>
      <c r="DD40" s="627">
        <v>11968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33594111</v>
      </c>
      <c r="S41" s="646"/>
      <c r="T41" s="646"/>
      <c r="U41" s="646"/>
      <c r="V41" s="646"/>
      <c r="W41" s="646"/>
      <c r="X41" s="646"/>
      <c r="Y41" s="649"/>
      <c r="Z41" s="650">
        <v>100</v>
      </c>
      <c r="AA41" s="650"/>
      <c r="AB41" s="650"/>
      <c r="AC41" s="650"/>
      <c r="AD41" s="651">
        <v>17114014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356095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1165088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6404819</v>
      </c>
      <c r="CS42" s="634"/>
      <c r="CT42" s="634"/>
      <c r="CU42" s="634"/>
      <c r="CV42" s="634"/>
      <c r="CW42" s="634"/>
      <c r="CX42" s="634"/>
      <c r="CY42" s="635"/>
      <c r="CZ42" s="624">
        <v>19.600000000000001</v>
      </c>
      <c r="DA42" s="636"/>
      <c r="DB42" s="636"/>
      <c r="DC42" s="637"/>
      <c r="DD42" s="627">
        <v>929385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135388</v>
      </c>
      <c r="CS43" s="634"/>
      <c r="CT43" s="634"/>
      <c r="CU43" s="634"/>
      <c r="CV43" s="634"/>
      <c r="CW43" s="634"/>
      <c r="CX43" s="634"/>
      <c r="CY43" s="635"/>
      <c r="CZ43" s="624">
        <v>0.4</v>
      </c>
      <c r="DA43" s="636"/>
      <c r="DB43" s="636"/>
      <c r="DC43" s="637"/>
      <c r="DD43" s="627">
        <v>135388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5770089</v>
      </c>
      <c r="CS44" s="622"/>
      <c r="CT44" s="622"/>
      <c r="CU44" s="622"/>
      <c r="CV44" s="622"/>
      <c r="CW44" s="622"/>
      <c r="CX44" s="622"/>
      <c r="CY44" s="623"/>
      <c r="CZ44" s="624">
        <v>17.7</v>
      </c>
      <c r="DA44" s="625"/>
      <c r="DB44" s="625"/>
      <c r="DC44" s="626"/>
      <c r="DD44" s="627">
        <v>921034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2348778</v>
      </c>
      <c r="CS45" s="634"/>
      <c r="CT45" s="634"/>
      <c r="CU45" s="634"/>
      <c r="CV45" s="634"/>
      <c r="CW45" s="634"/>
      <c r="CX45" s="634"/>
      <c r="CY45" s="635"/>
      <c r="CZ45" s="624">
        <v>7.2</v>
      </c>
      <c r="DA45" s="636"/>
      <c r="DB45" s="636"/>
      <c r="DC45" s="637"/>
      <c r="DD45" s="627">
        <v>39379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3274327</v>
      </c>
      <c r="CS46" s="622"/>
      <c r="CT46" s="622"/>
      <c r="CU46" s="622"/>
      <c r="CV46" s="622"/>
      <c r="CW46" s="622"/>
      <c r="CX46" s="622"/>
      <c r="CY46" s="623"/>
      <c r="CZ46" s="624">
        <v>10</v>
      </c>
      <c r="DA46" s="625"/>
      <c r="DB46" s="625"/>
      <c r="DC46" s="626"/>
      <c r="DD46" s="627">
        <v>871913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634730</v>
      </c>
      <c r="CS47" s="634"/>
      <c r="CT47" s="634"/>
      <c r="CU47" s="634"/>
      <c r="CV47" s="634"/>
      <c r="CW47" s="634"/>
      <c r="CX47" s="634"/>
      <c r="CY47" s="635"/>
      <c r="CZ47" s="624">
        <v>1.9</v>
      </c>
      <c r="DA47" s="636"/>
      <c r="DB47" s="636"/>
      <c r="DC47" s="637"/>
      <c r="DD47" s="627">
        <v>8351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32609742</v>
      </c>
      <c r="CS49" s="606"/>
      <c r="CT49" s="606"/>
      <c r="CU49" s="606"/>
      <c r="CV49" s="606"/>
      <c r="CW49" s="606"/>
      <c r="CX49" s="606"/>
      <c r="CY49" s="607"/>
      <c r="CZ49" s="608">
        <v>100</v>
      </c>
      <c r="DA49" s="609"/>
      <c r="DB49" s="609"/>
      <c r="DC49" s="610"/>
      <c r="DD49" s="611">
        <v>20153060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4uXA0o1V9ym62SNu3Ky/qAouxLlVGZ+UpjYNH/LcUQySw8V7KUJO2GSbGm+08OtjCxBhOq/XQUKFUes3d6ZAg==" saltValue="boQ4EEFE1fJziyIvwa2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33342</v>
      </c>
      <c r="R7" s="1103"/>
      <c r="S7" s="1103"/>
      <c r="T7" s="1103"/>
      <c r="U7" s="1103"/>
      <c r="V7" s="1103">
        <v>32359</v>
      </c>
      <c r="W7" s="1103"/>
      <c r="X7" s="1103"/>
      <c r="Y7" s="1103"/>
      <c r="Z7" s="1103"/>
      <c r="AA7" s="1103">
        <v>983</v>
      </c>
      <c r="AB7" s="1103"/>
      <c r="AC7" s="1103"/>
      <c r="AD7" s="1103"/>
      <c r="AE7" s="1104"/>
      <c r="AF7" s="1105">
        <v>408</v>
      </c>
      <c r="AG7" s="1106"/>
      <c r="AH7" s="1106"/>
      <c r="AI7" s="1106"/>
      <c r="AJ7" s="1107"/>
      <c r="AK7" s="1108">
        <v>1797</v>
      </c>
      <c r="AL7" s="1109"/>
      <c r="AM7" s="1109"/>
      <c r="AN7" s="1109"/>
      <c r="AO7" s="1109"/>
      <c r="AP7" s="1109">
        <v>40147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0</v>
      </c>
      <c r="CI7" s="1097"/>
      <c r="CJ7" s="1097"/>
      <c r="CK7" s="1097"/>
      <c r="CL7" s="1098"/>
      <c r="CM7" s="1096">
        <v>116</v>
      </c>
      <c r="CN7" s="1097"/>
      <c r="CO7" s="1097"/>
      <c r="CP7" s="1097"/>
      <c r="CQ7" s="1098"/>
      <c r="CR7" s="1096">
        <v>43</v>
      </c>
      <c r="CS7" s="1097"/>
      <c r="CT7" s="1097"/>
      <c r="CU7" s="1097"/>
      <c r="CV7" s="1098"/>
      <c r="CW7" s="1096">
        <v>0</v>
      </c>
      <c r="CX7" s="1097"/>
      <c r="CY7" s="1097"/>
      <c r="CZ7" s="1097"/>
      <c r="DA7" s="1098"/>
      <c r="DB7" s="1096" t="s">
        <v>490</v>
      </c>
      <c r="DC7" s="1097"/>
      <c r="DD7" s="1097"/>
      <c r="DE7" s="1097"/>
      <c r="DF7" s="1098"/>
      <c r="DG7" s="1096" t="s">
        <v>490</v>
      </c>
      <c r="DH7" s="1097"/>
      <c r="DI7" s="1097"/>
      <c r="DJ7" s="1097"/>
      <c r="DK7" s="1098"/>
      <c r="DL7" s="1096" t="s">
        <v>490</v>
      </c>
      <c r="DM7" s="1097"/>
      <c r="DN7" s="1097"/>
      <c r="DO7" s="1097"/>
      <c r="DP7" s="1098"/>
      <c r="DQ7" s="1096" t="s">
        <v>490</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448</v>
      </c>
      <c r="R8" s="1039"/>
      <c r="S8" s="1039"/>
      <c r="T8" s="1039"/>
      <c r="U8" s="1039"/>
      <c r="V8" s="1039">
        <v>447</v>
      </c>
      <c r="W8" s="1039"/>
      <c r="X8" s="1039"/>
      <c r="Y8" s="1039"/>
      <c r="Z8" s="1039"/>
      <c r="AA8" s="1039">
        <v>1</v>
      </c>
      <c r="AB8" s="1039"/>
      <c r="AC8" s="1039"/>
      <c r="AD8" s="1039"/>
      <c r="AE8" s="1040"/>
      <c r="AF8" s="1035">
        <v>1</v>
      </c>
      <c r="AG8" s="1036"/>
      <c r="AH8" s="1036"/>
      <c r="AI8" s="1036"/>
      <c r="AJ8" s="1037"/>
      <c r="AK8" s="1080">
        <v>145</v>
      </c>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-1</v>
      </c>
      <c r="CI8" s="990"/>
      <c r="CJ8" s="990"/>
      <c r="CK8" s="990"/>
      <c r="CL8" s="991"/>
      <c r="CM8" s="989">
        <v>40</v>
      </c>
      <c r="CN8" s="990"/>
      <c r="CO8" s="990"/>
      <c r="CP8" s="990"/>
      <c r="CQ8" s="991"/>
      <c r="CR8" s="989">
        <v>5</v>
      </c>
      <c r="CS8" s="990"/>
      <c r="CT8" s="990"/>
      <c r="CU8" s="990"/>
      <c r="CV8" s="991"/>
      <c r="CW8" s="989">
        <v>14</v>
      </c>
      <c r="CX8" s="990"/>
      <c r="CY8" s="990"/>
      <c r="CZ8" s="990"/>
      <c r="DA8" s="991"/>
      <c r="DB8" s="989" t="s">
        <v>490</v>
      </c>
      <c r="DC8" s="990"/>
      <c r="DD8" s="990"/>
      <c r="DE8" s="990"/>
      <c r="DF8" s="991"/>
      <c r="DG8" s="989" t="s">
        <v>490</v>
      </c>
      <c r="DH8" s="990"/>
      <c r="DI8" s="990"/>
      <c r="DJ8" s="990"/>
      <c r="DK8" s="991"/>
      <c r="DL8" s="989" t="s">
        <v>490</v>
      </c>
      <c r="DM8" s="990"/>
      <c r="DN8" s="990"/>
      <c r="DO8" s="990"/>
      <c r="DP8" s="991"/>
      <c r="DQ8" s="989" t="s">
        <v>490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20</v>
      </c>
      <c r="CI9" s="990"/>
      <c r="CJ9" s="990"/>
      <c r="CK9" s="990"/>
      <c r="CL9" s="991"/>
      <c r="CM9" s="989">
        <v>274</v>
      </c>
      <c r="CN9" s="990"/>
      <c r="CO9" s="990"/>
      <c r="CP9" s="990"/>
      <c r="CQ9" s="991"/>
      <c r="CR9" s="989">
        <v>50</v>
      </c>
      <c r="CS9" s="990"/>
      <c r="CT9" s="990"/>
      <c r="CU9" s="990"/>
      <c r="CV9" s="991"/>
      <c r="CW9" s="989" t="s">
        <v>490</v>
      </c>
      <c r="CX9" s="990"/>
      <c r="CY9" s="990"/>
      <c r="CZ9" s="990"/>
      <c r="DA9" s="991"/>
      <c r="DB9" s="989" t="s">
        <v>490</v>
      </c>
      <c r="DC9" s="990"/>
      <c r="DD9" s="990"/>
      <c r="DE9" s="990"/>
      <c r="DF9" s="991"/>
      <c r="DG9" s="989" t="s">
        <v>490</v>
      </c>
      <c r="DH9" s="990"/>
      <c r="DI9" s="990"/>
      <c r="DJ9" s="990"/>
      <c r="DK9" s="991"/>
      <c r="DL9" s="989" t="s">
        <v>490</v>
      </c>
      <c r="DM9" s="990"/>
      <c r="DN9" s="990"/>
      <c r="DO9" s="990"/>
      <c r="DP9" s="991"/>
      <c r="DQ9" s="989" t="s">
        <v>490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v>0</v>
      </c>
      <c r="CI10" s="990"/>
      <c r="CJ10" s="990"/>
      <c r="CK10" s="990"/>
      <c r="CL10" s="991"/>
      <c r="CM10" s="989">
        <v>4</v>
      </c>
      <c r="CN10" s="990"/>
      <c r="CO10" s="990"/>
      <c r="CP10" s="990"/>
      <c r="CQ10" s="991"/>
      <c r="CR10" s="989">
        <v>3</v>
      </c>
      <c r="CS10" s="990"/>
      <c r="CT10" s="990"/>
      <c r="CU10" s="990"/>
      <c r="CV10" s="991"/>
      <c r="CW10" s="989">
        <v>14</v>
      </c>
      <c r="CX10" s="990"/>
      <c r="CY10" s="990"/>
      <c r="CZ10" s="990"/>
      <c r="DA10" s="991"/>
      <c r="DB10" s="989" t="s">
        <v>490</v>
      </c>
      <c r="DC10" s="990"/>
      <c r="DD10" s="990"/>
      <c r="DE10" s="990"/>
      <c r="DF10" s="991"/>
      <c r="DG10" s="989" t="s">
        <v>490</v>
      </c>
      <c r="DH10" s="990"/>
      <c r="DI10" s="990"/>
      <c r="DJ10" s="990"/>
      <c r="DK10" s="991"/>
      <c r="DL10" s="989" t="s">
        <v>490</v>
      </c>
      <c r="DM10" s="990"/>
      <c r="DN10" s="990"/>
      <c r="DO10" s="990"/>
      <c r="DP10" s="991"/>
      <c r="DQ10" s="989" t="s">
        <v>490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563</v>
      </c>
      <c r="BT11" s="993"/>
      <c r="BU11" s="993"/>
      <c r="BV11" s="993"/>
      <c r="BW11" s="993"/>
      <c r="BX11" s="993"/>
      <c r="BY11" s="993"/>
      <c r="BZ11" s="993"/>
      <c r="CA11" s="993"/>
      <c r="CB11" s="993"/>
      <c r="CC11" s="993"/>
      <c r="CD11" s="993"/>
      <c r="CE11" s="993"/>
      <c r="CF11" s="993"/>
      <c r="CG11" s="1014"/>
      <c r="CH11" s="989">
        <v>0</v>
      </c>
      <c r="CI11" s="990"/>
      <c r="CJ11" s="990"/>
      <c r="CK11" s="990"/>
      <c r="CL11" s="991"/>
      <c r="CM11" s="989">
        <v>3</v>
      </c>
      <c r="CN11" s="990"/>
      <c r="CO11" s="990"/>
      <c r="CP11" s="990"/>
      <c r="CQ11" s="991"/>
      <c r="CR11" s="989">
        <v>3</v>
      </c>
      <c r="CS11" s="990"/>
      <c r="CT11" s="990"/>
      <c r="CU11" s="990"/>
      <c r="CV11" s="991"/>
      <c r="CW11" s="989">
        <v>22</v>
      </c>
      <c r="CX11" s="990"/>
      <c r="CY11" s="990"/>
      <c r="CZ11" s="990"/>
      <c r="DA11" s="991"/>
      <c r="DB11" s="989" t="s">
        <v>490</v>
      </c>
      <c r="DC11" s="990"/>
      <c r="DD11" s="990"/>
      <c r="DE11" s="990"/>
      <c r="DF11" s="991"/>
      <c r="DG11" s="989" t="s">
        <v>490</v>
      </c>
      <c r="DH11" s="990"/>
      <c r="DI11" s="990"/>
      <c r="DJ11" s="990"/>
      <c r="DK11" s="991"/>
      <c r="DL11" s="989" t="s">
        <v>490</v>
      </c>
      <c r="DM11" s="990"/>
      <c r="DN11" s="990"/>
      <c r="DO11" s="990"/>
      <c r="DP11" s="991"/>
      <c r="DQ11" s="989" t="s">
        <v>490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564</v>
      </c>
      <c r="BT12" s="993"/>
      <c r="BU12" s="993"/>
      <c r="BV12" s="993"/>
      <c r="BW12" s="993"/>
      <c r="BX12" s="993"/>
      <c r="BY12" s="993"/>
      <c r="BZ12" s="993"/>
      <c r="CA12" s="993"/>
      <c r="CB12" s="993"/>
      <c r="CC12" s="993"/>
      <c r="CD12" s="993"/>
      <c r="CE12" s="993"/>
      <c r="CF12" s="993"/>
      <c r="CG12" s="1014"/>
      <c r="CH12" s="989">
        <v>-3</v>
      </c>
      <c r="CI12" s="990"/>
      <c r="CJ12" s="990"/>
      <c r="CK12" s="990"/>
      <c r="CL12" s="991"/>
      <c r="CM12" s="989">
        <v>778</v>
      </c>
      <c r="CN12" s="990"/>
      <c r="CO12" s="990"/>
      <c r="CP12" s="990"/>
      <c r="CQ12" s="991"/>
      <c r="CR12" s="989">
        <v>471</v>
      </c>
      <c r="CS12" s="990"/>
      <c r="CT12" s="990"/>
      <c r="CU12" s="990"/>
      <c r="CV12" s="991"/>
      <c r="CW12" s="989" t="s">
        <v>490</v>
      </c>
      <c r="CX12" s="990"/>
      <c r="CY12" s="990"/>
      <c r="CZ12" s="990"/>
      <c r="DA12" s="991"/>
      <c r="DB12" s="989" t="s">
        <v>490</v>
      </c>
      <c r="DC12" s="990"/>
      <c r="DD12" s="990"/>
      <c r="DE12" s="990"/>
      <c r="DF12" s="991"/>
      <c r="DG12" s="989" t="s">
        <v>490</v>
      </c>
      <c r="DH12" s="990"/>
      <c r="DI12" s="990"/>
      <c r="DJ12" s="990"/>
      <c r="DK12" s="991"/>
      <c r="DL12" s="989" t="s">
        <v>490</v>
      </c>
      <c r="DM12" s="990"/>
      <c r="DN12" s="990"/>
      <c r="DO12" s="990"/>
      <c r="DP12" s="991"/>
      <c r="DQ12" s="989" t="s">
        <v>490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t="s">
        <v>575</v>
      </c>
      <c r="BS13" s="992" t="s">
        <v>565</v>
      </c>
      <c r="BT13" s="993"/>
      <c r="BU13" s="993"/>
      <c r="BV13" s="993"/>
      <c r="BW13" s="993"/>
      <c r="BX13" s="993"/>
      <c r="BY13" s="993"/>
      <c r="BZ13" s="993"/>
      <c r="CA13" s="993"/>
      <c r="CB13" s="993"/>
      <c r="CC13" s="993"/>
      <c r="CD13" s="993"/>
      <c r="CE13" s="993"/>
      <c r="CF13" s="993"/>
      <c r="CG13" s="1014"/>
      <c r="CH13" s="989">
        <v>231</v>
      </c>
      <c r="CI13" s="990"/>
      <c r="CJ13" s="990"/>
      <c r="CK13" s="990"/>
      <c r="CL13" s="991"/>
      <c r="CM13" s="989">
        <v>31883</v>
      </c>
      <c r="CN13" s="990"/>
      <c r="CO13" s="990"/>
      <c r="CP13" s="990"/>
      <c r="CQ13" s="991"/>
      <c r="CR13" s="989">
        <v>0</v>
      </c>
      <c r="CS13" s="990"/>
      <c r="CT13" s="990"/>
      <c r="CU13" s="990"/>
      <c r="CV13" s="991"/>
      <c r="CW13" s="989" t="s">
        <v>490</v>
      </c>
      <c r="CX13" s="990"/>
      <c r="CY13" s="990"/>
      <c r="CZ13" s="990"/>
      <c r="DA13" s="991"/>
      <c r="DB13" s="989">
        <v>1495</v>
      </c>
      <c r="DC13" s="990"/>
      <c r="DD13" s="990"/>
      <c r="DE13" s="990"/>
      <c r="DF13" s="991"/>
      <c r="DG13" s="989" t="s">
        <v>490</v>
      </c>
      <c r="DH13" s="990"/>
      <c r="DI13" s="990"/>
      <c r="DJ13" s="990"/>
      <c r="DK13" s="991"/>
      <c r="DL13" s="989">
        <v>779</v>
      </c>
      <c r="DM13" s="990"/>
      <c r="DN13" s="990"/>
      <c r="DO13" s="990"/>
      <c r="DP13" s="991"/>
      <c r="DQ13" s="989">
        <v>234</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33594</v>
      </c>
      <c r="R23" s="1061"/>
      <c r="S23" s="1061"/>
      <c r="T23" s="1061"/>
      <c r="U23" s="1061"/>
      <c r="V23" s="1061">
        <v>32610</v>
      </c>
      <c r="W23" s="1061"/>
      <c r="X23" s="1061"/>
      <c r="Y23" s="1061"/>
      <c r="Z23" s="1061"/>
      <c r="AA23" s="1061">
        <v>984</v>
      </c>
      <c r="AB23" s="1061"/>
      <c r="AC23" s="1061"/>
      <c r="AD23" s="1061"/>
      <c r="AE23" s="1068"/>
      <c r="AF23" s="1069">
        <v>409</v>
      </c>
      <c r="AG23" s="1061"/>
      <c r="AH23" s="1061"/>
      <c r="AI23" s="1061"/>
      <c r="AJ23" s="1070"/>
      <c r="AK23" s="1071"/>
      <c r="AL23" s="1072"/>
      <c r="AM23" s="1072"/>
      <c r="AN23" s="1072"/>
      <c r="AO23" s="1072"/>
      <c r="AP23" s="1061">
        <v>40147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4393</v>
      </c>
      <c r="R28" s="1051"/>
      <c r="S28" s="1051"/>
      <c r="T28" s="1051"/>
      <c r="U28" s="1051"/>
      <c r="V28" s="1051">
        <v>4375</v>
      </c>
      <c r="W28" s="1051"/>
      <c r="X28" s="1051"/>
      <c r="Y28" s="1051"/>
      <c r="Z28" s="1051"/>
      <c r="AA28" s="1051">
        <v>19</v>
      </c>
      <c r="AB28" s="1051"/>
      <c r="AC28" s="1051"/>
      <c r="AD28" s="1051"/>
      <c r="AE28" s="1052"/>
      <c r="AF28" s="1053">
        <v>19</v>
      </c>
      <c r="AG28" s="1051"/>
      <c r="AH28" s="1051"/>
      <c r="AI28" s="1051"/>
      <c r="AJ28" s="1054"/>
      <c r="AK28" s="1042">
        <v>316</v>
      </c>
      <c r="AL28" s="1043"/>
      <c r="AM28" s="1043"/>
      <c r="AN28" s="1043"/>
      <c r="AO28" s="1043"/>
      <c r="AP28" s="1043" t="s">
        <v>490</v>
      </c>
      <c r="AQ28" s="1043"/>
      <c r="AR28" s="1043"/>
      <c r="AS28" s="1043"/>
      <c r="AT28" s="1043"/>
      <c r="AU28" s="1043" t="s">
        <v>490</v>
      </c>
      <c r="AV28" s="1043"/>
      <c r="AW28" s="1043"/>
      <c r="AX28" s="1043"/>
      <c r="AY28" s="1043"/>
      <c r="AZ28" s="1044" t="s">
        <v>490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4023</v>
      </c>
      <c r="R29" s="1039"/>
      <c r="S29" s="1039"/>
      <c r="T29" s="1039"/>
      <c r="U29" s="1039"/>
      <c r="V29" s="1039">
        <v>3961</v>
      </c>
      <c r="W29" s="1039"/>
      <c r="X29" s="1039"/>
      <c r="Y29" s="1039"/>
      <c r="Z29" s="1039"/>
      <c r="AA29" s="1039">
        <v>62</v>
      </c>
      <c r="AB29" s="1039"/>
      <c r="AC29" s="1039"/>
      <c r="AD29" s="1039"/>
      <c r="AE29" s="1040"/>
      <c r="AF29" s="1035">
        <v>62</v>
      </c>
      <c r="AG29" s="1036"/>
      <c r="AH29" s="1036"/>
      <c r="AI29" s="1036"/>
      <c r="AJ29" s="1037"/>
      <c r="AK29" s="980">
        <v>659</v>
      </c>
      <c r="AL29" s="971"/>
      <c r="AM29" s="971"/>
      <c r="AN29" s="971"/>
      <c r="AO29" s="971"/>
      <c r="AP29" s="971" t="s">
        <v>490</v>
      </c>
      <c r="AQ29" s="971"/>
      <c r="AR29" s="971"/>
      <c r="AS29" s="971"/>
      <c r="AT29" s="971"/>
      <c r="AU29" s="971" t="s">
        <v>490</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438</v>
      </c>
      <c r="R30" s="1039"/>
      <c r="S30" s="1039"/>
      <c r="T30" s="1039"/>
      <c r="U30" s="1039"/>
      <c r="V30" s="1039">
        <v>437</v>
      </c>
      <c r="W30" s="1039"/>
      <c r="X30" s="1039"/>
      <c r="Y30" s="1039"/>
      <c r="Z30" s="1039"/>
      <c r="AA30" s="1039">
        <v>1</v>
      </c>
      <c r="AB30" s="1039"/>
      <c r="AC30" s="1039"/>
      <c r="AD30" s="1039"/>
      <c r="AE30" s="1040"/>
      <c r="AF30" s="1035">
        <v>1</v>
      </c>
      <c r="AG30" s="1036"/>
      <c r="AH30" s="1036"/>
      <c r="AI30" s="1036"/>
      <c r="AJ30" s="1037"/>
      <c r="AK30" s="980">
        <v>152</v>
      </c>
      <c r="AL30" s="971"/>
      <c r="AM30" s="971"/>
      <c r="AN30" s="971"/>
      <c r="AO30" s="971"/>
      <c r="AP30" s="971" t="s">
        <v>490</v>
      </c>
      <c r="AQ30" s="971"/>
      <c r="AR30" s="971"/>
      <c r="AS30" s="971"/>
      <c r="AT30" s="971"/>
      <c r="AU30" s="971" t="s">
        <v>490</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1724</v>
      </c>
      <c r="R31" s="1039"/>
      <c r="S31" s="1039"/>
      <c r="T31" s="1039"/>
      <c r="U31" s="1039"/>
      <c r="V31" s="1039">
        <v>1570</v>
      </c>
      <c r="W31" s="1039"/>
      <c r="X31" s="1039"/>
      <c r="Y31" s="1039"/>
      <c r="Z31" s="1039"/>
      <c r="AA31" s="1039">
        <v>155</v>
      </c>
      <c r="AB31" s="1039"/>
      <c r="AC31" s="1039"/>
      <c r="AD31" s="1039"/>
      <c r="AE31" s="1040"/>
      <c r="AF31" s="1035">
        <v>1088</v>
      </c>
      <c r="AG31" s="1036"/>
      <c r="AH31" s="1036"/>
      <c r="AI31" s="1036"/>
      <c r="AJ31" s="1037"/>
      <c r="AK31" s="980" t="s">
        <v>551</v>
      </c>
      <c r="AL31" s="971"/>
      <c r="AM31" s="971"/>
      <c r="AN31" s="971"/>
      <c r="AO31" s="971"/>
      <c r="AP31" s="971">
        <v>3140</v>
      </c>
      <c r="AQ31" s="971"/>
      <c r="AR31" s="971"/>
      <c r="AS31" s="971"/>
      <c r="AT31" s="971"/>
      <c r="AU31" s="971">
        <v>1674</v>
      </c>
      <c r="AV31" s="971"/>
      <c r="AW31" s="971"/>
      <c r="AX31" s="971"/>
      <c r="AY31" s="971"/>
      <c r="AZ31" s="1041" t="s">
        <v>490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41</v>
      </c>
      <c r="R32" s="1039"/>
      <c r="S32" s="1039"/>
      <c r="T32" s="1039"/>
      <c r="U32" s="1039"/>
      <c r="V32" s="1039">
        <v>41</v>
      </c>
      <c r="W32" s="1039"/>
      <c r="X32" s="1039"/>
      <c r="Y32" s="1039"/>
      <c r="Z32" s="1039"/>
      <c r="AA32" s="1039">
        <v>0</v>
      </c>
      <c r="AB32" s="1039"/>
      <c r="AC32" s="1039"/>
      <c r="AD32" s="1039"/>
      <c r="AE32" s="1040"/>
      <c r="AF32" s="1035">
        <v>0</v>
      </c>
      <c r="AG32" s="1036"/>
      <c r="AH32" s="1036"/>
      <c r="AI32" s="1036"/>
      <c r="AJ32" s="1037"/>
      <c r="AK32" s="980">
        <v>18</v>
      </c>
      <c r="AL32" s="971"/>
      <c r="AM32" s="971"/>
      <c r="AN32" s="971"/>
      <c r="AO32" s="971"/>
      <c r="AP32" s="971">
        <v>36</v>
      </c>
      <c r="AQ32" s="971"/>
      <c r="AR32" s="971"/>
      <c r="AS32" s="971"/>
      <c r="AT32" s="971"/>
      <c r="AU32" s="971">
        <v>16</v>
      </c>
      <c r="AV32" s="971"/>
      <c r="AW32" s="971"/>
      <c r="AX32" s="971"/>
      <c r="AY32" s="971"/>
      <c r="AZ32" s="1041" t="s">
        <v>490</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34</v>
      </c>
      <c r="R33" s="1039"/>
      <c r="S33" s="1039"/>
      <c r="T33" s="1039"/>
      <c r="U33" s="1039"/>
      <c r="V33" s="1039">
        <v>24</v>
      </c>
      <c r="W33" s="1039"/>
      <c r="X33" s="1039"/>
      <c r="Y33" s="1039"/>
      <c r="Z33" s="1039"/>
      <c r="AA33" s="1039">
        <v>0</v>
      </c>
      <c r="AB33" s="1039"/>
      <c r="AC33" s="1039"/>
      <c r="AD33" s="1039"/>
      <c r="AE33" s="1040"/>
      <c r="AF33" s="1035">
        <v>10</v>
      </c>
      <c r="AG33" s="1036"/>
      <c r="AH33" s="1036"/>
      <c r="AI33" s="1036"/>
      <c r="AJ33" s="1037"/>
      <c r="AK33" s="980">
        <v>22</v>
      </c>
      <c r="AL33" s="971"/>
      <c r="AM33" s="971"/>
      <c r="AN33" s="971"/>
      <c r="AO33" s="971"/>
      <c r="AP33" s="971">
        <v>124</v>
      </c>
      <c r="AQ33" s="971"/>
      <c r="AR33" s="971"/>
      <c r="AS33" s="971"/>
      <c r="AT33" s="971"/>
      <c r="AU33" s="971">
        <v>124</v>
      </c>
      <c r="AV33" s="971"/>
      <c r="AW33" s="971"/>
      <c r="AX33" s="971"/>
      <c r="AY33" s="971"/>
      <c r="AZ33" s="1041" t="s">
        <v>490</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1181</v>
      </c>
      <c r="AG63" s="959"/>
      <c r="AH63" s="959"/>
      <c r="AI63" s="959"/>
      <c r="AJ63" s="1022"/>
      <c r="AK63" s="1023"/>
      <c r="AL63" s="963"/>
      <c r="AM63" s="963"/>
      <c r="AN63" s="963"/>
      <c r="AO63" s="963"/>
      <c r="AP63" s="959">
        <v>3300</v>
      </c>
      <c r="AQ63" s="959"/>
      <c r="AR63" s="959"/>
      <c r="AS63" s="959"/>
      <c r="AT63" s="959"/>
      <c r="AU63" s="959">
        <v>1814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6929</v>
      </c>
      <c r="R68" s="982"/>
      <c r="S68" s="982"/>
      <c r="T68" s="982"/>
      <c r="U68" s="982"/>
      <c r="V68" s="982">
        <v>7402</v>
      </c>
      <c r="W68" s="982"/>
      <c r="X68" s="982"/>
      <c r="Y68" s="982"/>
      <c r="Z68" s="982"/>
      <c r="AA68" s="982">
        <v>-474</v>
      </c>
      <c r="AB68" s="982"/>
      <c r="AC68" s="982"/>
      <c r="AD68" s="982"/>
      <c r="AE68" s="982"/>
      <c r="AF68" s="982">
        <v>2367</v>
      </c>
      <c r="AG68" s="982"/>
      <c r="AH68" s="982"/>
      <c r="AI68" s="982"/>
      <c r="AJ68" s="982"/>
      <c r="AK68" s="982" t="s">
        <v>490</v>
      </c>
      <c r="AL68" s="982"/>
      <c r="AM68" s="982"/>
      <c r="AN68" s="982"/>
      <c r="AO68" s="982"/>
      <c r="AP68" s="982">
        <v>3753</v>
      </c>
      <c r="AQ68" s="982"/>
      <c r="AR68" s="982"/>
      <c r="AS68" s="982"/>
      <c r="AT68" s="982"/>
      <c r="AU68" s="982">
        <v>1042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5960</v>
      </c>
      <c r="R69" s="971"/>
      <c r="S69" s="971"/>
      <c r="T69" s="971"/>
      <c r="U69" s="971"/>
      <c r="V69" s="971">
        <v>6327</v>
      </c>
      <c r="W69" s="971"/>
      <c r="X69" s="971"/>
      <c r="Y69" s="971"/>
      <c r="Z69" s="971"/>
      <c r="AA69" s="971">
        <v>-367</v>
      </c>
      <c r="AB69" s="971"/>
      <c r="AC69" s="971"/>
      <c r="AD69" s="971"/>
      <c r="AE69" s="971"/>
      <c r="AF69" s="971">
        <v>2042</v>
      </c>
      <c r="AG69" s="971"/>
      <c r="AH69" s="971"/>
      <c r="AI69" s="971"/>
      <c r="AJ69" s="971"/>
      <c r="AK69" s="971" t="s">
        <v>490</v>
      </c>
      <c r="AL69" s="971"/>
      <c r="AM69" s="971"/>
      <c r="AN69" s="971"/>
      <c r="AO69" s="971"/>
      <c r="AP69" s="971">
        <v>3574</v>
      </c>
      <c r="AQ69" s="971"/>
      <c r="AR69" s="971"/>
      <c r="AS69" s="971"/>
      <c r="AT69" s="971"/>
      <c r="AU69" s="971">
        <v>984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969</v>
      </c>
      <c r="R70" s="971"/>
      <c r="S70" s="971"/>
      <c r="T70" s="971"/>
      <c r="U70" s="971"/>
      <c r="V70" s="971">
        <v>1075</v>
      </c>
      <c r="W70" s="971"/>
      <c r="X70" s="971"/>
      <c r="Y70" s="971"/>
      <c r="Z70" s="971"/>
      <c r="AA70" s="971">
        <v>-106</v>
      </c>
      <c r="AB70" s="971"/>
      <c r="AC70" s="971"/>
      <c r="AD70" s="971"/>
      <c r="AE70" s="971"/>
      <c r="AF70" s="971">
        <v>325</v>
      </c>
      <c r="AG70" s="971"/>
      <c r="AH70" s="971"/>
      <c r="AI70" s="971"/>
      <c r="AJ70" s="971"/>
      <c r="AK70" s="971" t="s">
        <v>490</v>
      </c>
      <c r="AL70" s="971"/>
      <c r="AM70" s="971"/>
      <c r="AN70" s="971"/>
      <c r="AO70" s="971"/>
      <c r="AP70" s="971">
        <v>179</v>
      </c>
      <c r="AQ70" s="971"/>
      <c r="AR70" s="971"/>
      <c r="AS70" s="971"/>
      <c r="AT70" s="971"/>
      <c r="AU70" s="971">
        <v>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5996</v>
      </c>
      <c r="R71" s="971"/>
      <c r="S71" s="971"/>
      <c r="T71" s="971"/>
      <c r="U71" s="971"/>
      <c r="V71" s="971">
        <v>4367</v>
      </c>
      <c r="W71" s="971"/>
      <c r="X71" s="971"/>
      <c r="Y71" s="971"/>
      <c r="Z71" s="971"/>
      <c r="AA71" s="971">
        <v>1628</v>
      </c>
      <c r="AB71" s="971"/>
      <c r="AC71" s="971"/>
      <c r="AD71" s="971"/>
      <c r="AE71" s="971"/>
      <c r="AF71" s="971">
        <v>1628</v>
      </c>
      <c r="AG71" s="971"/>
      <c r="AH71" s="971"/>
      <c r="AI71" s="971"/>
      <c r="AJ71" s="971"/>
      <c r="AK71" s="971">
        <v>24</v>
      </c>
      <c r="AL71" s="971"/>
      <c r="AM71" s="971"/>
      <c r="AN71" s="971"/>
      <c r="AO71" s="971"/>
      <c r="AP71" s="971" t="s">
        <v>490</v>
      </c>
      <c r="AQ71" s="971"/>
      <c r="AR71" s="971"/>
      <c r="AS71" s="971"/>
      <c r="AT71" s="971"/>
      <c r="AU71" s="971" t="s">
        <v>490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5902</v>
      </c>
      <c r="R72" s="971"/>
      <c r="S72" s="971"/>
      <c r="T72" s="971"/>
      <c r="U72" s="971"/>
      <c r="V72" s="971">
        <v>4291</v>
      </c>
      <c r="W72" s="971"/>
      <c r="X72" s="971"/>
      <c r="Y72" s="971"/>
      <c r="Z72" s="971"/>
      <c r="AA72" s="971">
        <v>1611</v>
      </c>
      <c r="AB72" s="971"/>
      <c r="AC72" s="971"/>
      <c r="AD72" s="971"/>
      <c r="AE72" s="971"/>
      <c r="AF72" s="971">
        <v>1611</v>
      </c>
      <c r="AG72" s="971"/>
      <c r="AH72" s="971"/>
      <c r="AI72" s="971"/>
      <c r="AJ72" s="971"/>
      <c r="AK72" s="971">
        <v>24</v>
      </c>
      <c r="AL72" s="971"/>
      <c r="AM72" s="971"/>
      <c r="AN72" s="971"/>
      <c r="AO72" s="971"/>
      <c r="AP72" s="971" t="s">
        <v>490</v>
      </c>
      <c r="AQ72" s="971"/>
      <c r="AR72" s="971"/>
      <c r="AS72" s="971"/>
      <c r="AT72" s="971"/>
      <c r="AU72" s="971" t="s">
        <v>490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95</v>
      </c>
      <c r="R73" s="971"/>
      <c r="S73" s="971"/>
      <c r="T73" s="971"/>
      <c r="U73" s="971"/>
      <c r="V73" s="971">
        <v>76</v>
      </c>
      <c r="W73" s="971"/>
      <c r="X73" s="971"/>
      <c r="Y73" s="971"/>
      <c r="Z73" s="971"/>
      <c r="AA73" s="971">
        <v>18</v>
      </c>
      <c r="AB73" s="971"/>
      <c r="AC73" s="971"/>
      <c r="AD73" s="971"/>
      <c r="AE73" s="971"/>
      <c r="AF73" s="971">
        <v>18</v>
      </c>
      <c r="AG73" s="971"/>
      <c r="AH73" s="971"/>
      <c r="AI73" s="971"/>
      <c r="AJ73" s="971"/>
      <c r="AK73" s="971" t="s">
        <v>490</v>
      </c>
      <c r="AL73" s="971"/>
      <c r="AM73" s="971"/>
      <c r="AN73" s="971"/>
      <c r="AO73" s="971"/>
      <c r="AP73" s="971" t="s">
        <v>490</v>
      </c>
      <c r="AQ73" s="971"/>
      <c r="AR73" s="971"/>
      <c r="AS73" s="971"/>
      <c r="AT73" s="971"/>
      <c r="AU73" s="971" t="s">
        <v>490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572</v>
      </c>
      <c r="C74" s="975"/>
      <c r="D74" s="975"/>
      <c r="E74" s="975"/>
      <c r="F74" s="975"/>
      <c r="G74" s="975"/>
      <c r="H74" s="975"/>
      <c r="I74" s="975"/>
      <c r="J74" s="975"/>
      <c r="K74" s="975"/>
      <c r="L74" s="975"/>
      <c r="M74" s="975"/>
      <c r="N74" s="975"/>
      <c r="O74" s="975"/>
      <c r="P74" s="976"/>
      <c r="Q74" s="977">
        <v>241264</v>
      </c>
      <c r="R74" s="971"/>
      <c r="S74" s="971"/>
      <c r="T74" s="971"/>
      <c r="U74" s="971"/>
      <c r="V74" s="971">
        <v>236064</v>
      </c>
      <c r="W74" s="971"/>
      <c r="X74" s="971"/>
      <c r="Y74" s="971"/>
      <c r="Z74" s="971"/>
      <c r="AA74" s="971">
        <v>5200</v>
      </c>
      <c r="AB74" s="971"/>
      <c r="AC74" s="971"/>
      <c r="AD74" s="971"/>
      <c r="AE74" s="971"/>
      <c r="AF74" s="971">
        <v>5200</v>
      </c>
      <c r="AG74" s="971"/>
      <c r="AH74" s="971"/>
      <c r="AI74" s="971"/>
      <c r="AJ74" s="971"/>
      <c r="AK74" s="971">
        <v>241</v>
      </c>
      <c r="AL74" s="971"/>
      <c r="AM74" s="971"/>
      <c r="AN74" s="971"/>
      <c r="AO74" s="971"/>
      <c r="AP74" s="971" t="s">
        <v>558</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573</v>
      </c>
      <c r="C75" s="975"/>
      <c r="D75" s="975"/>
      <c r="E75" s="975"/>
      <c r="F75" s="975"/>
      <c r="G75" s="975"/>
      <c r="H75" s="975"/>
      <c r="I75" s="975"/>
      <c r="J75" s="975"/>
      <c r="K75" s="975"/>
      <c r="L75" s="975"/>
      <c r="M75" s="975"/>
      <c r="N75" s="975"/>
      <c r="O75" s="975"/>
      <c r="P75" s="976"/>
      <c r="Q75" s="978">
        <v>641</v>
      </c>
      <c r="R75" s="979"/>
      <c r="S75" s="979"/>
      <c r="T75" s="979"/>
      <c r="U75" s="980"/>
      <c r="V75" s="981">
        <v>625</v>
      </c>
      <c r="W75" s="979"/>
      <c r="X75" s="979"/>
      <c r="Y75" s="979"/>
      <c r="Z75" s="980"/>
      <c r="AA75" s="981">
        <v>16</v>
      </c>
      <c r="AB75" s="979"/>
      <c r="AC75" s="979"/>
      <c r="AD75" s="979"/>
      <c r="AE75" s="980"/>
      <c r="AF75" s="981">
        <v>16</v>
      </c>
      <c r="AG75" s="979"/>
      <c r="AH75" s="979"/>
      <c r="AI75" s="979"/>
      <c r="AJ75" s="980"/>
      <c r="AK75" s="981">
        <v>13</v>
      </c>
      <c r="AL75" s="979"/>
      <c r="AM75" s="979"/>
      <c r="AN75" s="979"/>
      <c r="AO75" s="980"/>
      <c r="AP75" s="981" t="s">
        <v>558</v>
      </c>
      <c r="AQ75" s="979"/>
      <c r="AR75" s="979"/>
      <c r="AS75" s="979"/>
      <c r="AT75" s="980"/>
      <c r="AU75" s="981" t="s">
        <v>558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574</v>
      </c>
      <c r="C76" s="975"/>
      <c r="D76" s="975"/>
      <c r="E76" s="975"/>
      <c r="F76" s="975"/>
      <c r="G76" s="975"/>
      <c r="H76" s="975"/>
      <c r="I76" s="975"/>
      <c r="J76" s="975"/>
      <c r="K76" s="975"/>
      <c r="L76" s="975"/>
      <c r="M76" s="975"/>
      <c r="N76" s="975"/>
      <c r="O76" s="975"/>
      <c r="P76" s="976"/>
      <c r="Q76" s="978">
        <v>240624</v>
      </c>
      <c r="R76" s="979"/>
      <c r="S76" s="979"/>
      <c r="T76" s="979"/>
      <c r="U76" s="980"/>
      <c r="V76" s="981">
        <v>235439</v>
      </c>
      <c r="W76" s="979"/>
      <c r="X76" s="979"/>
      <c r="Y76" s="979"/>
      <c r="Z76" s="980"/>
      <c r="AA76" s="981">
        <v>5184</v>
      </c>
      <c r="AB76" s="979"/>
      <c r="AC76" s="979"/>
      <c r="AD76" s="979"/>
      <c r="AE76" s="980"/>
      <c r="AF76" s="981">
        <v>5184</v>
      </c>
      <c r="AG76" s="979"/>
      <c r="AH76" s="979"/>
      <c r="AI76" s="979"/>
      <c r="AJ76" s="980"/>
      <c r="AK76" s="981">
        <v>228</v>
      </c>
      <c r="AL76" s="979"/>
      <c r="AM76" s="979"/>
      <c r="AN76" s="979"/>
      <c r="AO76" s="980"/>
      <c r="AP76" s="981" t="s">
        <v>558</v>
      </c>
      <c r="AQ76" s="979"/>
      <c r="AR76" s="979"/>
      <c r="AS76" s="979"/>
      <c r="AT76" s="980"/>
      <c r="AU76" s="981" t="s">
        <v>558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9195</v>
      </c>
      <c r="AG88" s="959"/>
      <c r="AH88" s="959"/>
      <c r="AI88" s="959"/>
      <c r="AJ88" s="959"/>
      <c r="AK88" s="963"/>
      <c r="AL88" s="963"/>
      <c r="AM88" s="963"/>
      <c r="AN88" s="963"/>
      <c r="AO88" s="963"/>
      <c r="AP88" s="959">
        <v>3753</v>
      </c>
      <c r="AQ88" s="959"/>
      <c r="AR88" s="959"/>
      <c r="AS88" s="959"/>
      <c r="AT88" s="959"/>
      <c r="AU88" s="959">
        <v>1042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575</v>
      </c>
      <c r="CS102" s="953"/>
      <c r="CT102" s="953"/>
      <c r="CU102" s="953"/>
      <c r="CV102" s="954"/>
      <c r="CW102" s="952">
        <v>50</v>
      </c>
      <c r="CX102" s="953"/>
      <c r="CY102" s="953"/>
      <c r="CZ102" s="953"/>
      <c r="DA102" s="954"/>
      <c r="DB102" s="952">
        <v>1495</v>
      </c>
      <c r="DC102" s="953"/>
      <c r="DD102" s="953"/>
      <c r="DE102" s="953"/>
      <c r="DF102" s="954"/>
      <c r="DG102" s="952" t="s">
        <v>576</v>
      </c>
      <c r="DH102" s="953"/>
      <c r="DI102" s="953"/>
      <c r="DJ102" s="953"/>
      <c r="DK102" s="954"/>
      <c r="DL102" s="952">
        <v>779</v>
      </c>
      <c r="DM102" s="953"/>
      <c r="DN102" s="953"/>
      <c r="DO102" s="953"/>
      <c r="DP102" s="954"/>
      <c r="DQ102" s="952">
        <v>234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4611827</v>
      </c>
      <c r="AB110" s="889"/>
      <c r="AC110" s="889"/>
      <c r="AD110" s="889"/>
      <c r="AE110" s="890"/>
      <c r="AF110" s="891">
        <v>4730124</v>
      </c>
      <c r="AG110" s="889"/>
      <c r="AH110" s="889"/>
      <c r="AI110" s="889"/>
      <c r="AJ110" s="890"/>
      <c r="AK110" s="891">
        <v>4761935</v>
      </c>
      <c r="AL110" s="889"/>
      <c r="AM110" s="889"/>
      <c r="AN110" s="889"/>
      <c r="AO110" s="890"/>
      <c r="AP110" s="892">
        <v>35.6</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42842554</v>
      </c>
      <c r="BR110" s="842"/>
      <c r="BS110" s="842"/>
      <c r="BT110" s="842"/>
      <c r="BU110" s="842"/>
      <c r="BV110" s="842">
        <v>41339383</v>
      </c>
      <c r="BW110" s="842"/>
      <c r="BX110" s="842"/>
      <c r="BY110" s="842"/>
      <c r="BZ110" s="842"/>
      <c r="CA110" s="842">
        <v>40147490</v>
      </c>
      <c r="CB110" s="842"/>
      <c r="CC110" s="842"/>
      <c r="CD110" s="842"/>
      <c r="CE110" s="842"/>
      <c r="CF110" s="866">
        <v>300.39999999999998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114770</v>
      </c>
      <c r="BR111" s="817"/>
      <c r="BS111" s="817"/>
      <c r="BT111" s="817"/>
      <c r="BU111" s="817"/>
      <c r="BV111" s="817">
        <v>103679</v>
      </c>
      <c r="BW111" s="817"/>
      <c r="BX111" s="817"/>
      <c r="BY111" s="817"/>
      <c r="BZ111" s="817"/>
      <c r="CA111" s="817">
        <v>92589</v>
      </c>
      <c r="CB111" s="817"/>
      <c r="CC111" s="817"/>
      <c r="CD111" s="817"/>
      <c r="CE111" s="817"/>
      <c r="CF111" s="875">
        <v>0.7</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2105653</v>
      </c>
      <c r="BR112" s="817"/>
      <c r="BS112" s="817"/>
      <c r="BT112" s="817"/>
      <c r="BU112" s="817"/>
      <c r="BV112" s="817">
        <v>1948003</v>
      </c>
      <c r="BW112" s="817"/>
      <c r="BX112" s="817"/>
      <c r="BY112" s="817"/>
      <c r="BZ112" s="817"/>
      <c r="CA112" s="817">
        <v>1813643</v>
      </c>
      <c r="CB112" s="817"/>
      <c r="CC112" s="817"/>
      <c r="CD112" s="817"/>
      <c r="CE112" s="817"/>
      <c r="CF112" s="875">
        <v>13.6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240694</v>
      </c>
      <c r="AB113" s="919"/>
      <c r="AC113" s="919"/>
      <c r="AD113" s="919"/>
      <c r="AE113" s="920"/>
      <c r="AF113" s="921">
        <v>239985</v>
      </c>
      <c r="AG113" s="919"/>
      <c r="AH113" s="919"/>
      <c r="AI113" s="919"/>
      <c r="AJ113" s="920"/>
      <c r="AK113" s="921">
        <v>225446</v>
      </c>
      <c r="AL113" s="919"/>
      <c r="AM113" s="919"/>
      <c r="AN113" s="919"/>
      <c r="AO113" s="920"/>
      <c r="AP113" s="922">
        <v>1.7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1180749</v>
      </c>
      <c r="BR113" s="817"/>
      <c r="BS113" s="817"/>
      <c r="BT113" s="817"/>
      <c r="BU113" s="817"/>
      <c r="BV113" s="817">
        <v>1080478</v>
      </c>
      <c r="BW113" s="817"/>
      <c r="BX113" s="817"/>
      <c r="BY113" s="817"/>
      <c r="BZ113" s="817"/>
      <c r="CA113" s="817">
        <v>1041721</v>
      </c>
      <c r="CB113" s="817"/>
      <c r="CC113" s="817"/>
      <c r="CD113" s="817"/>
      <c r="CE113" s="817"/>
      <c r="CF113" s="875">
        <v>7.8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99693</v>
      </c>
      <c r="AB114" s="780"/>
      <c r="AC114" s="780"/>
      <c r="AD114" s="780"/>
      <c r="AE114" s="781"/>
      <c r="AF114" s="782">
        <v>137518</v>
      </c>
      <c r="AG114" s="780"/>
      <c r="AH114" s="780"/>
      <c r="AI114" s="780"/>
      <c r="AJ114" s="781"/>
      <c r="AK114" s="782">
        <v>137475</v>
      </c>
      <c r="AL114" s="780"/>
      <c r="AM114" s="780"/>
      <c r="AN114" s="780"/>
      <c r="AO114" s="781"/>
      <c r="AP114" s="824">
        <v>1</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2579483</v>
      </c>
      <c r="BR114" s="817"/>
      <c r="BS114" s="817"/>
      <c r="BT114" s="817"/>
      <c r="BU114" s="817"/>
      <c r="BV114" s="817">
        <v>2926182</v>
      </c>
      <c r="BW114" s="817"/>
      <c r="BX114" s="817"/>
      <c r="BY114" s="817"/>
      <c r="BZ114" s="817"/>
      <c r="CA114" s="817">
        <v>3045109</v>
      </c>
      <c r="CB114" s="817"/>
      <c r="CC114" s="817"/>
      <c r="CD114" s="817"/>
      <c r="CE114" s="817"/>
      <c r="CF114" s="875">
        <v>22.8</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91369</v>
      </c>
      <c r="BR115" s="817"/>
      <c r="BS115" s="817"/>
      <c r="BT115" s="817"/>
      <c r="BU115" s="817"/>
      <c r="BV115" s="817">
        <v>85055</v>
      </c>
      <c r="BW115" s="817"/>
      <c r="BX115" s="817"/>
      <c r="BY115" s="817"/>
      <c r="BZ115" s="817"/>
      <c r="CA115" s="817">
        <v>233802</v>
      </c>
      <c r="CB115" s="817"/>
      <c r="CC115" s="817"/>
      <c r="CD115" s="817"/>
      <c r="CE115" s="817"/>
      <c r="CF115" s="875">
        <v>1.7</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725</v>
      </c>
      <c r="AB116" s="780"/>
      <c r="AC116" s="780"/>
      <c r="AD116" s="780"/>
      <c r="AE116" s="781"/>
      <c r="AF116" s="782">
        <v>1416</v>
      </c>
      <c r="AG116" s="780"/>
      <c r="AH116" s="780"/>
      <c r="AI116" s="780"/>
      <c r="AJ116" s="781"/>
      <c r="AK116" s="782">
        <v>1759</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4952939</v>
      </c>
      <c r="AB117" s="903"/>
      <c r="AC117" s="903"/>
      <c r="AD117" s="903"/>
      <c r="AE117" s="904"/>
      <c r="AF117" s="905">
        <v>5109043</v>
      </c>
      <c r="AG117" s="903"/>
      <c r="AH117" s="903"/>
      <c r="AI117" s="903"/>
      <c r="AJ117" s="904"/>
      <c r="AK117" s="905">
        <v>5126615</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114770</v>
      </c>
      <c r="DH118" s="780"/>
      <c r="DI118" s="780"/>
      <c r="DJ118" s="780"/>
      <c r="DK118" s="781"/>
      <c r="DL118" s="782">
        <v>103679</v>
      </c>
      <c r="DM118" s="780"/>
      <c r="DN118" s="780"/>
      <c r="DO118" s="780"/>
      <c r="DP118" s="781"/>
      <c r="DQ118" s="782">
        <v>92589</v>
      </c>
      <c r="DR118" s="780"/>
      <c r="DS118" s="780"/>
      <c r="DT118" s="780"/>
      <c r="DU118" s="781"/>
      <c r="DV118" s="824">
        <v>0.7</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48914578</v>
      </c>
      <c r="BR119" s="845"/>
      <c r="BS119" s="845"/>
      <c r="BT119" s="845"/>
      <c r="BU119" s="845"/>
      <c r="BV119" s="845">
        <v>47482780</v>
      </c>
      <c r="BW119" s="845"/>
      <c r="BX119" s="845"/>
      <c r="BY119" s="845"/>
      <c r="BZ119" s="845"/>
      <c r="CA119" s="845">
        <v>46374354</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13303200</v>
      </c>
      <c r="BR120" s="842"/>
      <c r="BS120" s="842"/>
      <c r="BT120" s="842"/>
      <c r="BU120" s="842"/>
      <c r="BV120" s="842">
        <v>13340617</v>
      </c>
      <c r="BW120" s="842"/>
      <c r="BX120" s="842"/>
      <c r="BY120" s="842"/>
      <c r="BZ120" s="842"/>
      <c r="CA120" s="842">
        <v>12813903</v>
      </c>
      <c r="CB120" s="842"/>
      <c r="CC120" s="842"/>
      <c r="CD120" s="842"/>
      <c r="CE120" s="842"/>
      <c r="CF120" s="866">
        <v>95.9</v>
      </c>
      <c r="CG120" s="867"/>
      <c r="CH120" s="867"/>
      <c r="CI120" s="867"/>
      <c r="CJ120" s="867"/>
      <c r="CK120" s="868" t="s">
        <v>448</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1952038</v>
      </c>
      <c r="DH120" s="842"/>
      <c r="DI120" s="842"/>
      <c r="DJ120" s="842"/>
      <c r="DK120" s="842"/>
      <c r="DL120" s="842">
        <v>1800271</v>
      </c>
      <c r="DM120" s="842"/>
      <c r="DN120" s="842"/>
      <c r="DO120" s="842"/>
      <c r="DP120" s="842"/>
      <c r="DQ120" s="842">
        <v>1673653</v>
      </c>
      <c r="DR120" s="842"/>
      <c r="DS120" s="842"/>
      <c r="DT120" s="842"/>
      <c r="DU120" s="842"/>
      <c r="DV120" s="843">
        <v>12.5</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1890525</v>
      </c>
      <c r="BR121" s="817"/>
      <c r="BS121" s="817"/>
      <c r="BT121" s="817"/>
      <c r="BU121" s="817"/>
      <c r="BV121" s="817">
        <v>1928534</v>
      </c>
      <c r="BW121" s="817"/>
      <c r="BX121" s="817"/>
      <c r="BY121" s="817"/>
      <c r="BZ121" s="817"/>
      <c r="CA121" s="817">
        <v>1811894</v>
      </c>
      <c r="CB121" s="817"/>
      <c r="CC121" s="817"/>
      <c r="CD121" s="817"/>
      <c r="CE121" s="817"/>
      <c r="CF121" s="875">
        <v>13.6</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135995</v>
      </c>
      <c r="DH121" s="817"/>
      <c r="DI121" s="817"/>
      <c r="DJ121" s="817"/>
      <c r="DK121" s="817"/>
      <c r="DL121" s="817">
        <v>128495</v>
      </c>
      <c r="DM121" s="817"/>
      <c r="DN121" s="817"/>
      <c r="DO121" s="817"/>
      <c r="DP121" s="817"/>
      <c r="DQ121" s="817">
        <v>124470</v>
      </c>
      <c r="DR121" s="817"/>
      <c r="DS121" s="817"/>
      <c r="DT121" s="817"/>
      <c r="DU121" s="817"/>
      <c r="DV121" s="794">
        <v>0.9</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32113761</v>
      </c>
      <c r="BR122" s="845"/>
      <c r="BS122" s="845"/>
      <c r="BT122" s="845"/>
      <c r="BU122" s="845"/>
      <c r="BV122" s="845">
        <v>30226110</v>
      </c>
      <c r="BW122" s="845"/>
      <c r="BX122" s="845"/>
      <c r="BY122" s="845"/>
      <c r="BZ122" s="845"/>
      <c r="CA122" s="845">
        <v>29231203</v>
      </c>
      <c r="CB122" s="845"/>
      <c r="CC122" s="845"/>
      <c r="CD122" s="845"/>
      <c r="CE122" s="845"/>
      <c r="CF122" s="846">
        <v>218.7</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17620</v>
      </c>
      <c r="DH122" s="817"/>
      <c r="DI122" s="817"/>
      <c r="DJ122" s="817"/>
      <c r="DK122" s="817"/>
      <c r="DL122" s="817">
        <v>19237</v>
      </c>
      <c r="DM122" s="817"/>
      <c r="DN122" s="817"/>
      <c r="DO122" s="817"/>
      <c r="DP122" s="817"/>
      <c r="DQ122" s="817">
        <v>15520</v>
      </c>
      <c r="DR122" s="817"/>
      <c r="DS122" s="817"/>
      <c r="DT122" s="817"/>
      <c r="DU122" s="817"/>
      <c r="DV122" s="794">
        <v>0.1</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47307486</v>
      </c>
      <c r="BR123" s="833"/>
      <c r="BS123" s="833"/>
      <c r="BT123" s="833"/>
      <c r="BU123" s="833"/>
      <c r="BV123" s="833">
        <v>45495261</v>
      </c>
      <c r="BW123" s="833"/>
      <c r="BX123" s="833"/>
      <c r="BY123" s="833"/>
      <c r="BZ123" s="833"/>
      <c r="CA123" s="833">
        <v>43857000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11.5</v>
      </c>
      <c r="BR124" s="831"/>
      <c r="BS124" s="831"/>
      <c r="BT124" s="831"/>
      <c r="BU124" s="831"/>
      <c r="BV124" s="831">
        <v>14.8</v>
      </c>
      <c r="BW124" s="831"/>
      <c r="BX124" s="831"/>
      <c r="BY124" s="831"/>
      <c r="BZ124" s="831"/>
      <c r="CA124" s="831">
        <v>18.8</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194327</v>
      </c>
      <c r="AB128" s="801"/>
      <c r="AC128" s="801"/>
      <c r="AD128" s="801"/>
      <c r="AE128" s="802"/>
      <c r="AF128" s="803">
        <v>208066</v>
      </c>
      <c r="AG128" s="801"/>
      <c r="AH128" s="801"/>
      <c r="AI128" s="801"/>
      <c r="AJ128" s="802"/>
      <c r="AK128" s="803">
        <v>210376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12.65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91369</v>
      </c>
      <c r="DH128" s="791"/>
      <c r="DI128" s="791"/>
      <c r="DJ128" s="791"/>
      <c r="DK128" s="791"/>
      <c r="DL128" s="791">
        <v>85055</v>
      </c>
      <c r="DM128" s="791"/>
      <c r="DN128" s="791"/>
      <c r="DO128" s="791"/>
      <c r="DP128" s="791"/>
      <c r="DQ128" s="791">
        <v>233802</v>
      </c>
      <c r="DR128" s="791"/>
      <c r="DS128" s="791"/>
      <c r="DT128" s="791"/>
      <c r="DU128" s="791"/>
      <c r="DV128" s="792">
        <v>1.7</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17581261</v>
      </c>
      <c r="AB129" s="780"/>
      <c r="AC129" s="780"/>
      <c r="AD129" s="780"/>
      <c r="AE129" s="781"/>
      <c r="AF129" s="782">
        <v>17014789</v>
      </c>
      <c r="AG129" s="780"/>
      <c r="AH129" s="780"/>
      <c r="AI129" s="780"/>
      <c r="AJ129" s="781"/>
      <c r="AK129" s="782">
        <v>17007007</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17.649999999999999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3683711</v>
      </c>
      <c r="AB130" s="780"/>
      <c r="AC130" s="780"/>
      <c r="AD130" s="780"/>
      <c r="AE130" s="781"/>
      <c r="AF130" s="782">
        <v>3651187</v>
      </c>
      <c r="AG130" s="780"/>
      <c r="AH130" s="780"/>
      <c r="AI130" s="780"/>
      <c r="AJ130" s="781"/>
      <c r="AK130" s="782">
        <v>3640230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13897550</v>
      </c>
      <c r="AB131" s="764"/>
      <c r="AC131" s="764"/>
      <c r="AD131" s="764"/>
      <c r="AE131" s="765"/>
      <c r="AF131" s="766">
        <v>13363602</v>
      </c>
      <c r="AG131" s="764"/>
      <c r="AH131" s="764"/>
      <c r="AI131" s="764"/>
      <c r="AJ131" s="765"/>
      <c r="AK131" s="766">
        <v>13366777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18.8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7.7344662729999998</v>
      </c>
      <c r="AB132" s="745"/>
      <c r="AC132" s="745"/>
      <c r="AD132" s="745"/>
      <c r="AE132" s="746"/>
      <c r="AF132" s="747">
        <v>9.3521941169999998</v>
      </c>
      <c r="AG132" s="745"/>
      <c r="AH132" s="745"/>
      <c r="AI132" s="745"/>
      <c r="AJ132" s="746"/>
      <c r="AK132" s="747">
        <v>9.5461231980000001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6.6</v>
      </c>
      <c r="AB133" s="724"/>
      <c r="AC133" s="724"/>
      <c r="AD133" s="724"/>
      <c r="AE133" s="725"/>
      <c r="AF133" s="723">
        <v>7.7</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60boxq7zoHih/rwsn6HJxJJZ3+ol4LK/jpgsBKUuzlOUfcyEepT46PZR+OI0+h58ktPknZsM+8jHLocQOWC1g==" saltValue="jyu0CVIAm2o2SdmQjJB/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eNylWlwgTsBYJlWsXdoaDSwUS+FVk7S4/qyLfcuf33XF9sUvBAzJS44veWMnQ8pf7LymQjMO9YQ0BPdeevwcg==" saltValue="Yd9vuG6tMXx+D2fvRrkx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sahfD6VUI1R5R3CK2+C0LgYIVeSkWHOtOIFDpUC3K21kypChGWqvL/LQeNjc6x/0ZD78+wsirwFVSB3qb5Aag==" saltValue="TfxEncoPtBcdUbwd0e2Sv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4671084</v>
      </c>
      <c r="AP9" s="281">
        <v>167898</v>
      </c>
      <c r="AQ9" s="282">
        <v>107616</v>
      </c>
      <c r="AR9" s="283">
        <v>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32250</v>
      </c>
      <c r="AP10" s="284">
        <v>1159</v>
      </c>
      <c r="AQ10" s="285">
        <v>10095</v>
      </c>
      <c r="AR10" s="286">
        <v>-88.5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192282</v>
      </c>
      <c r="AP11" s="284">
        <v>6911</v>
      </c>
      <c r="AQ11" s="285">
        <v>1704</v>
      </c>
      <c r="AR11" s="286">
        <v>305.60000000000002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490</v>
      </c>
      <c r="AP13" s="284" t="s">
        <v>490</v>
      </c>
      <c r="AQ13" s="285">
        <v>4110</v>
      </c>
      <c r="AR13" s="286" t="s">
        <v>490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135388</v>
      </c>
      <c r="AP14" s="284">
        <v>4866</v>
      </c>
      <c r="AQ14" s="285">
        <v>2451</v>
      </c>
      <c r="AR14" s="286">
        <v>98.5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-208076</v>
      </c>
      <c r="AP15" s="284">
        <v>-7479</v>
      </c>
      <c r="AQ15" s="285">
        <v>-6399</v>
      </c>
      <c r="AR15" s="286">
        <v>16.899999999999999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4822928</v>
      </c>
      <c r="AP16" s="284">
        <v>173356</v>
      </c>
      <c r="AQ16" s="285">
        <v>119584</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17.399999999999999</v>
      </c>
      <c r="AP21" s="298">
        <v>10.86</v>
      </c>
      <c r="AQ21" s="299">
        <v>6.54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98.1</v>
      </c>
      <c r="AP22" s="303">
        <v>97.3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4761935</v>
      </c>
      <c r="AP32" s="312">
        <v>171163</v>
      </c>
      <c r="AQ32" s="313">
        <v>75090</v>
      </c>
      <c r="AR32" s="314">
        <v>127.9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225446</v>
      </c>
      <c r="AP35" s="312">
        <v>8103</v>
      </c>
      <c r="AQ35" s="313">
        <v>17211</v>
      </c>
      <c r="AR35" s="314">
        <v>-52.9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137475</v>
      </c>
      <c r="AP36" s="312">
        <v>4941</v>
      </c>
      <c r="AQ36" s="313">
        <v>2478</v>
      </c>
      <c r="AR36" s="314">
        <v>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654</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1759</v>
      </c>
      <c r="AP38" s="315">
        <v>63</v>
      </c>
      <c r="AQ38" s="316">
        <v>4</v>
      </c>
      <c r="AR38" s="304">
        <v>1475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-210376</v>
      </c>
      <c r="AP39" s="312">
        <v>-7562</v>
      </c>
      <c r="AQ39" s="313">
        <v>-3502</v>
      </c>
      <c r="AR39" s="314">
        <v>115.9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-3640230</v>
      </c>
      <c r="AP40" s="312">
        <v>-130845</v>
      </c>
      <c r="AQ40" s="313">
        <v>-63750</v>
      </c>
      <c r="AR40" s="314">
        <v>105.2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1276009</v>
      </c>
      <c r="AP41" s="312">
        <v>45865</v>
      </c>
      <c r="AQ41" s="313">
        <v>28185</v>
      </c>
      <c r="AR41" s="314">
        <v>62.7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7522478</v>
      </c>
      <c r="AN51" s="334">
        <v>247637</v>
      </c>
      <c r="AO51" s="335">
        <v>8.6</v>
      </c>
      <c r="AP51" s="336">
        <v>94081</v>
      </c>
      <c r="AQ51" s="337">
        <v>10.5</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3356345</v>
      </c>
      <c r="AN52" s="342">
        <v>110490</v>
      </c>
      <c r="AO52" s="343">
        <v>25.1</v>
      </c>
      <c r="AP52" s="344">
        <v>48949</v>
      </c>
      <c r="AQ52" s="345">
        <v>11.5</v>
      </c>
      <c r="AR52" s="346">
        <v>13.6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5761859</v>
      </c>
      <c r="AN53" s="334">
        <v>194244</v>
      </c>
      <c r="AO53" s="335">
        <v>-21.6</v>
      </c>
      <c r="AP53" s="336">
        <v>92632</v>
      </c>
      <c r="AQ53" s="337">
        <v>-1.5</v>
      </c>
      <c r="AR53" s="338">
        <v>-20.100000000000001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2185318</v>
      </c>
      <c r="AN54" s="342">
        <v>73672</v>
      </c>
      <c r="AO54" s="343">
        <v>-33.299999999999997</v>
      </c>
      <c r="AP54" s="344">
        <v>47978</v>
      </c>
      <c r="AQ54" s="345">
        <v>-2</v>
      </c>
      <c r="AR54" s="346">
        <v>-31.3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5551936</v>
      </c>
      <c r="AN55" s="334">
        <v>191321</v>
      </c>
      <c r="AO55" s="335">
        <v>-1.5</v>
      </c>
      <c r="AP55" s="336">
        <v>96469</v>
      </c>
      <c r="AQ55" s="337">
        <v>4.0999999999999996</v>
      </c>
      <c r="AR55" s="338">
        <v>-5.6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2908386</v>
      </c>
      <c r="AN56" s="342">
        <v>100224</v>
      </c>
      <c r="AO56" s="343">
        <v>36</v>
      </c>
      <c r="AP56" s="344">
        <v>49775</v>
      </c>
      <c r="AQ56" s="345">
        <v>3.7</v>
      </c>
      <c r="AR56" s="346">
        <v>32.299999999999997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6497102</v>
      </c>
      <c r="AN57" s="334">
        <v>228353</v>
      </c>
      <c r="AO57" s="335">
        <v>19.399999999999999</v>
      </c>
      <c r="AP57" s="336">
        <v>85743</v>
      </c>
      <c r="AQ57" s="337">
        <v>-11.1</v>
      </c>
      <c r="AR57" s="338">
        <v>30.5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2538266</v>
      </c>
      <c r="AN58" s="342">
        <v>89212</v>
      </c>
      <c r="AO58" s="343">
        <v>-11</v>
      </c>
      <c r="AP58" s="344">
        <v>45231</v>
      </c>
      <c r="AQ58" s="345">
        <v>-9.1</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5770089</v>
      </c>
      <c r="AN59" s="334">
        <v>207400</v>
      </c>
      <c r="AO59" s="335">
        <v>-9.1999999999999993</v>
      </c>
      <c r="AP59" s="336">
        <v>92509</v>
      </c>
      <c r="AQ59" s="337">
        <v>7.9</v>
      </c>
      <c r="AR59" s="338">
        <v>-17.100000000000001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3274327</v>
      </c>
      <c r="AN60" s="342">
        <v>117693</v>
      </c>
      <c r="AO60" s="343">
        <v>31.9</v>
      </c>
      <c r="AP60" s="344">
        <v>52274</v>
      </c>
      <c r="AQ60" s="345">
        <v>15.6</v>
      </c>
      <c r="AR60" s="346">
        <v>16.3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6220693</v>
      </c>
      <c r="AN61" s="349">
        <v>213791</v>
      </c>
      <c r="AO61" s="350">
        <v>-0.9</v>
      </c>
      <c r="AP61" s="351">
        <v>92287</v>
      </c>
      <c r="AQ61" s="352">
        <v>2</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2852528</v>
      </c>
      <c r="AN62" s="342">
        <v>98258</v>
      </c>
      <c r="AO62" s="343">
        <v>9.6999999999999993</v>
      </c>
      <c r="AP62" s="344">
        <v>48841</v>
      </c>
      <c r="AQ62" s="345">
        <v>3.9</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7nmfmFkqAXZ39b0zvPqlEU5FnqVyDj667lFiw9YM1qD/Ma8nbykUO8cEUjpXkYjwidydT0a/4S0ZVUvkZNbrQ==" saltValue="TxBl+dPAbzvMEV61RoFi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mNVFnjhy6nH+P6PNtLxnR7tj7PNX2n7PT7pjlshhtN84neQSO7GFO2NZaWZGtbiyAAg1wiCeRZ0ooW4b2jp03g==" saltValue="7mguI40JmlPbVY0iqolj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OWwhChGLjW0bXON7gG2ITPowZY6B2//D6MJ0ryAlxoTekRpfmw9/sU0S8YsvSMwZRQnvhfcdzXXA9J9vnOV66w==" saltValue="/kDIqnUhN0NwlMjeHHRp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14.31</v>
      </c>
      <c r="G47" s="12">
        <v>16.29</v>
      </c>
      <c r="H47" s="12">
        <v>15.63</v>
      </c>
      <c r="I47" s="12">
        <v>18.559999999999999</v>
      </c>
      <c r="J47" s="13">
        <v>18.57</v>
      </c>
    </row>
    <row r="48" spans="2:10" ht="57.75" customHeight="1" x14ac:dyDescent="0.15">
      <c r="B48" s="14"/>
      <c r="C48" s="1141" t="s">
        <v>4</v>
      </c>
      <c r="D48" s="1141"/>
      <c r="E48" s="1142"/>
      <c r="F48" s="15">
        <v>4.1500000000000004</v>
      </c>
      <c r="G48" s="16">
        <v>3.74</v>
      </c>
      <c r="H48" s="16">
        <v>4.63</v>
      </c>
      <c r="I48" s="16">
        <v>4.21</v>
      </c>
      <c r="J48" s="17">
        <v>2.41</v>
      </c>
    </row>
    <row r="49" spans="2:10" ht="57.75" customHeight="1" thickBot="1" x14ac:dyDescent="0.2">
      <c r="B49" s="18"/>
      <c r="C49" s="1143" t="s">
        <v>5</v>
      </c>
      <c r="D49" s="1143"/>
      <c r="E49" s="1144"/>
      <c r="F49" s="19">
        <v>1.03</v>
      </c>
      <c r="G49" s="20" t="s">
        <v>533</v>
      </c>
      <c r="H49" s="20">
        <v>0.63</v>
      </c>
      <c r="I49" s="20" t="s">
        <v>534</v>
      </c>
      <c r="J49" s="21" t="s">
        <v>535</v>
      </c>
    </row>
    <row r="50" spans="2:10" x14ac:dyDescent="0.15"/>
  </sheetData>
  <sheetProtection algorithmName="SHA-512" hashValue="mP3ARsXxwiTBgYa//Y8RVxOkQ1VtXwkBDQiuQlqekAOF9yjBlp8sLW2yNjGrFMtvVdcZWPCls3YULW4Lj04JRg==" saltValue="8LhiWCcRitxXjaAH9JII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4.6900000000000004</v>
      </c>
      <c r="G34" s="33">
        <v>5.17</v>
      </c>
      <c r="H34" s="33">
        <v>5.79</v>
      </c>
      <c r="I34" s="33">
        <v>6.3</v>
      </c>
      <c r="J34" s="34">
        <v>6.39</v>
      </c>
      <c r="K34" s="22"/>
      <c r="L34" s="22"/>
      <c r="M34" s="22"/>
      <c r="N34" s="22"/>
      <c r="O34" s="22"/>
      <c r="P34" s="22"/>
    </row>
    <row r="35" spans="1:16" ht="39" customHeight="1" x14ac:dyDescent="0.15">
      <c r="A35" s="22"/>
      <c r="B35" s="35"/>
      <c r="C35" s="1145" t="s">
        <v>537</v>
      </c>
      <c r="D35" s="1146"/>
      <c r="E35" s="1147"/>
      <c r="F35" s="36">
        <v>4.13</v>
      </c>
      <c r="G35" s="37">
        <v>3.72</v>
      </c>
      <c r="H35" s="37">
        <v>4.62</v>
      </c>
      <c r="I35" s="37">
        <v>4.1900000000000004</v>
      </c>
      <c r="J35" s="38">
        <v>2.39</v>
      </c>
      <c r="K35" s="22"/>
      <c r="L35" s="22"/>
      <c r="M35" s="22"/>
      <c r="N35" s="22"/>
      <c r="O35" s="22"/>
      <c r="P35" s="22"/>
    </row>
    <row r="36" spans="1:16" ht="39" customHeight="1" x14ac:dyDescent="0.15">
      <c r="A36" s="22"/>
      <c r="B36" s="35"/>
      <c r="C36" s="1145" t="s">
        <v>538</v>
      </c>
      <c r="D36" s="1146"/>
      <c r="E36" s="1147"/>
      <c r="F36" s="36">
        <v>0.54</v>
      </c>
      <c r="G36" s="37">
        <v>0.49</v>
      </c>
      <c r="H36" s="37">
        <v>0.41</v>
      </c>
      <c r="I36" s="37">
        <v>0.41</v>
      </c>
      <c r="J36" s="38">
        <v>0.36</v>
      </c>
      <c r="K36" s="22"/>
      <c r="L36" s="22"/>
      <c r="M36" s="22"/>
      <c r="N36" s="22"/>
      <c r="O36" s="22"/>
      <c r="P36" s="22"/>
    </row>
    <row r="37" spans="1:16" ht="39" customHeight="1" x14ac:dyDescent="0.15">
      <c r="A37" s="22"/>
      <c r="B37" s="35"/>
      <c r="C37" s="1145" t="s">
        <v>539</v>
      </c>
      <c r="D37" s="1146"/>
      <c r="E37" s="1147"/>
      <c r="F37" s="36">
        <v>0.06</v>
      </c>
      <c r="G37" s="37">
        <v>0.15</v>
      </c>
      <c r="H37" s="37">
        <v>0.22</v>
      </c>
      <c r="I37" s="37">
        <v>0.11</v>
      </c>
      <c r="J37" s="38">
        <v>0.1</v>
      </c>
      <c r="K37" s="22"/>
      <c r="L37" s="22"/>
      <c r="M37" s="22"/>
      <c r="N37" s="22"/>
      <c r="O37" s="22"/>
      <c r="P37" s="22"/>
    </row>
    <row r="38" spans="1:16" ht="39" customHeight="1" x14ac:dyDescent="0.15">
      <c r="A38" s="22"/>
      <c r="B38" s="35"/>
      <c r="C38" s="1145" t="s">
        <v>540</v>
      </c>
      <c r="D38" s="1146"/>
      <c r="E38" s="1147"/>
      <c r="F38" s="36">
        <v>0</v>
      </c>
      <c r="G38" s="37">
        <v>0</v>
      </c>
      <c r="H38" s="37">
        <v>0</v>
      </c>
      <c r="I38" s="37">
        <v>0</v>
      </c>
      <c r="J38" s="38">
        <v>0.06</v>
      </c>
      <c r="K38" s="22"/>
      <c r="L38" s="22"/>
      <c r="M38" s="22"/>
      <c r="N38" s="22"/>
      <c r="O38" s="22"/>
      <c r="P38" s="22"/>
    </row>
    <row r="39" spans="1:16" ht="39" customHeight="1" x14ac:dyDescent="0.15">
      <c r="A39" s="22"/>
      <c r="B39" s="35"/>
      <c r="C39" s="1145" t="s">
        <v>541</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542</v>
      </c>
      <c r="D40" s="1146"/>
      <c r="E40" s="1147"/>
      <c r="F40" s="36">
        <v>0.01</v>
      </c>
      <c r="G40" s="37">
        <v>0</v>
      </c>
      <c r="H40" s="37">
        <v>0</v>
      </c>
      <c r="I40" s="37">
        <v>0.01</v>
      </c>
      <c r="J40" s="38">
        <v>0</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OGo1W3AGCZ4Hu+WsHNOG4gCr0ClSzIkfB58hsZnkGcUQY0L/KmfnxNw5IcWgnHaGtSzCdH5mObsQKRUVc3rVQ==" saltValue="1LSJZcjJtgkA3rmp8VCj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4544</v>
      </c>
      <c r="L45" s="60">
        <v>4528</v>
      </c>
      <c r="M45" s="60">
        <v>4612</v>
      </c>
      <c r="N45" s="60">
        <v>4730</v>
      </c>
      <c r="O45" s="61">
        <v>4762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248</v>
      </c>
      <c r="L48" s="64">
        <v>250</v>
      </c>
      <c r="M48" s="64">
        <v>241</v>
      </c>
      <c r="N48" s="64">
        <v>240</v>
      </c>
      <c r="O48" s="65">
        <v>225</v>
      </c>
      <c r="P48" s="48"/>
      <c r="Q48" s="48"/>
      <c r="R48" s="48"/>
      <c r="S48" s="48"/>
      <c r="T48" s="48"/>
      <c r="U48" s="48"/>
    </row>
    <row r="49" spans="1:21" ht="30.75" customHeight="1" x14ac:dyDescent="0.15">
      <c r="A49" s="48"/>
      <c r="B49" s="1178"/>
      <c r="C49" s="1179"/>
      <c r="D49" s="62"/>
      <c r="E49" s="1155" t="s">
        <v>14</v>
      </c>
      <c r="F49" s="1155"/>
      <c r="G49" s="1155"/>
      <c r="H49" s="1155"/>
      <c r="I49" s="1155"/>
      <c r="J49" s="1156"/>
      <c r="K49" s="63">
        <v>73</v>
      </c>
      <c r="L49" s="64">
        <v>69</v>
      </c>
      <c r="M49" s="64">
        <v>100</v>
      </c>
      <c r="N49" s="64">
        <v>138</v>
      </c>
      <c r="O49" s="65">
        <v>137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v>1</v>
      </c>
      <c r="L51" s="64">
        <v>1</v>
      </c>
      <c r="M51" s="64">
        <v>1</v>
      </c>
      <c r="N51" s="64">
        <v>1</v>
      </c>
      <c r="O51" s="65">
        <v>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4072</v>
      </c>
      <c r="L52" s="64">
        <v>4021</v>
      </c>
      <c r="M52" s="64">
        <v>3878</v>
      </c>
      <c r="N52" s="64">
        <v>3859</v>
      </c>
      <c r="O52" s="65">
        <v>3850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794</v>
      </c>
      <c r="L53" s="69">
        <v>827</v>
      </c>
      <c r="M53" s="69">
        <v>1076</v>
      </c>
      <c r="N53" s="69">
        <v>1250</v>
      </c>
      <c r="O53" s="70">
        <v>1276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566</v>
      </c>
      <c r="L58" s="84" t="s">
        <v>566</v>
      </c>
      <c r="M58" s="84" t="s">
        <v>566</v>
      </c>
      <c r="N58" s="84" t="s">
        <v>566</v>
      </c>
      <c r="O58" s="85" t="s">
        <v>566</v>
      </c>
    </row>
    <row r="59" spans="1:21" ht="31.5" customHeight="1" x14ac:dyDescent="0.15">
      <c r="B59" s="1163"/>
      <c r="C59" s="1164"/>
      <c r="D59" s="1170" t="s">
        <v>26</v>
      </c>
      <c r="E59" s="1171"/>
      <c r="F59" s="1171"/>
      <c r="G59" s="1171"/>
      <c r="H59" s="1171"/>
      <c r="I59" s="1171"/>
      <c r="J59" s="1172"/>
      <c r="K59" s="86" t="s">
        <v>566</v>
      </c>
      <c r="L59" s="87" t="s">
        <v>566</v>
      </c>
      <c r="M59" s="87" t="s">
        <v>566</v>
      </c>
      <c r="N59" s="87" t="s">
        <v>566</v>
      </c>
      <c r="O59" s="88" t="s">
        <v>566</v>
      </c>
    </row>
    <row r="60" spans="1:21" ht="31.5" customHeight="1" thickBot="1" x14ac:dyDescent="0.2">
      <c r="B60" s="1165"/>
      <c r="C60" s="1166"/>
      <c r="D60" s="1173" t="s">
        <v>27</v>
      </c>
      <c r="E60" s="1174"/>
      <c r="F60" s="1174"/>
      <c r="G60" s="1174"/>
      <c r="H60" s="1174"/>
      <c r="I60" s="1174"/>
      <c r="J60" s="1175"/>
      <c r="K60" s="89" t="s">
        <v>566</v>
      </c>
      <c r="L60" s="90" t="s">
        <v>566</v>
      </c>
      <c r="M60" s="90" t="s">
        <v>566</v>
      </c>
      <c r="N60" s="90" t="s">
        <v>566</v>
      </c>
      <c r="O60" s="91" t="s">
        <v>566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Lf8vjt1qi1b7P+JGRYaaiuYYOBxvzbGzJh/zi+SR2PVXUJ4zluHkue6LGDeos1iQSUbwS+W7b43TqYenoWE5w==" saltValue="v19e54zRd8aozaxL8Hut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44442</v>
      </c>
      <c r="J41" s="356">
        <v>43761</v>
      </c>
      <c r="K41" s="356">
        <v>42843</v>
      </c>
      <c r="L41" s="356">
        <v>41339</v>
      </c>
      <c r="M41" s="357">
        <v>40147</v>
      </c>
    </row>
    <row r="42" spans="2:13" ht="27.75" customHeight="1" x14ac:dyDescent="0.15">
      <c r="B42" s="1186"/>
      <c r="C42" s="1187"/>
      <c r="D42" s="106"/>
      <c r="E42" s="1190" t="s">
        <v>32</v>
      </c>
      <c r="F42" s="1190"/>
      <c r="G42" s="1190"/>
      <c r="H42" s="1191"/>
      <c r="I42" s="358">
        <v>137</v>
      </c>
      <c r="J42" s="359">
        <v>126</v>
      </c>
      <c r="K42" s="359">
        <v>115</v>
      </c>
      <c r="L42" s="359">
        <v>104</v>
      </c>
      <c r="M42" s="360">
        <v>93</v>
      </c>
    </row>
    <row r="43" spans="2:13" ht="27.75" customHeight="1" x14ac:dyDescent="0.15">
      <c r="B43" s="1186"/>
      <c r="C43" s="1187"/>
      <c r="D43" s="106"/>
      <c r="E43" s="1190" t="s">
        <v>33</v>
      </c>
      <c r="F43" s="1190"/>
      <c r="G43" s="1190"/>
      <c r="H43" s="1191"/>
      <c r="I43" s="358">
        <v>2376</v>
      </c>
      <c r="J43" s="359">
        <v>2278</v>
      </c>
      <c r="K43" s="359">
        <v>2106</v>
      </c>
      <c r="L43" s="359">
        <v>1948</v>
      </c>
      <c r="M43" s="360">
        <v>1814</v>
      </c>
    </row>
    <row r="44" spans="2:13" ht="27.75" customHeight="1" x14ac:dyDescent="0.15">
      <c r="B44" s="1186"/>
      <c r="C44" s="1187"/>
      <c r="D44" s="106"/>
      <c r="E44" s="1190" t="s">
        <v>34</v>
      </c>
      <c r="F44" s="1190"/>
      <c r="G44" s="1190"/>
      <c r="H44" s="1191"/>
      <c r="I44" s="358">
        <v>1093</v>
      </c>
      <c r="J44" s="359">
        <v>1048</v>
      </c>
      <c r="K44" s="359">
        <v>1181</v>
      </c>
      <c r="L44" s="359">
        <v>1080</v>
      </c>
      <c r="M44" s="360">
        <v>1042</v>
      </c>
    </row>
    <row r="45" spans="2:13" ht="27.75" customHeight="1" x14ac:dyDescent="0.15">
      <c r="B45" s="1186"/>
      <c r="C45" s="1187"/>
      <c r="D45" s="106"/>
      <c r="E45" s="1190" t="s">
        <v>35</v>
      </c>
      <c r="F45" s="1190"/>
      <c r="G45" s="1190"/>
      <c r="H45" s="1191"/>
      <c r="I45" s="358">
        <v>2085</v>
      </c>
      <c r="J45" s="359">
        <v>2235</v>
      </c>
      <c r="K45" s="359">
        <v>2579</v>
      </c>
      <c r="L45" s="359">
        <v>2926</v>
      </c>
      <c r="M45" s="360">
        <v>3045</v>
      </c>
    </row>
    <row r="46" spans="2:13" ht="27.75" customHeight="1" x14ac:dyDescent="0.15">
      <c r="B46" s="1186"/>
      <c r="C46" s="1187"/>
      <c r="D46" s="107"/>
      <c r="E46" s="1190" t="s">
        <v>36</v>
      </c>
      <c r="F46" s="1190"/>
      <c r="G46" s="1190"/>
      <c r="H46" s="1191"/>
      <c r="I46" s="358">
        <v>106</v>
      </c>
      <c r="J46" s="359">
        <v>99</v>
      </c>
      <c r="K46" s="359">
        <v>91</v>
      </c>
      <c r="L46" s="359">
        <v>85</v>
      </c>
      <c r="M46" s="360">
        <v>234</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11689</v>
      </c>
      <c r="J50" s="359">
        <v>12530</v>
      </c>
      <c r="K50" s="359">
        <v>13303</v>
      </c>
      <c r="L50" s="359">
        <v>13341</v>
      </c>
      <c r="M50" s="360">
        <v>12814</v>
      </c>
    </row>
    <row r="51" spans="2:13" ht="27.75" customHeight="1" x14ac:dyDescent="0.15">
      <c r="B51" s="1186"/>
      <c r="C51" s="1187"/>
      <c r="D51" s="106"/>
      <c r="E51" s="1190" t="s">
        <v>42</v>
      </c>
      <c r="F51" s="1190"/>
      <c r="G51" s="1190"/>
      <c r="H51" s="1191"/>
      <c r="I51" s="358">
        <v>1074</v>
      </c>
      <c r="J51" s="359">
        <v>1978</v>
      </c>
      <c r="K51" s="359">
        <v>1891</v>
      </c>
      <c r="L51" s="359">
        <v>1929</v>
      </c>
      <c r="M51" s="360">
        <v>1812</v>
      </c>
    </row>
    <row r="52" spans="2:13" ht="27.75" customHeight="1" x14ac:dyDescent="0.15">
      <c r="B52" s="1188"/>
      <c r="C52" s="1189"/>
      <c r="D52" s="106"/>
      <c r="E52" s="1190" t="s">
        <v>43</v>
      </c>
      <c r="F52" s="1190"/>
      <c r="G52" s="1190"/>
      <c r="H52" s="1191"/>
      <c r="I52" s="358">
        <v>35113</v>
      </c>
      <c r="J52" s="359">
        <v>33626</v>
      </c>
      <c r="K52" s="359">
        <v>32114</v>
      </c>
      <c r="L52" s="359">
        <v>30226</v>
      </c>
      <c r="M52" s="360">
        <v>29231</v>
      </c>
    </row>
    <row r="53" spans="2:13" ht="27.75" customHeight="1" thickBot="1" x14ac:dyDescent="0.2">
      <c r="B53" s="1192" t="s">
        <v>19</v>
      </c>
      <c r="C53" s="1193"/>
      <c r="D53" s="110"/>
      <c r="E53" s="1194" t="s">
        <v>44</v>
      </c>
      <c r="F53" s="1194"/>
      <c r="G53" s="1194"/>
      <c r="H53" s="1195"/>
      <c r="I53" s="361">
        <v>2362</v>
      </c>
      <c r="J53" s="362">
        <v>1414</v>
      </c>
      <c r="K53" s="362">
        <v>1607</v>
      </c>
      <c r="L53" s="362">
        <v>1988</v>
      </c>
      <c r="M53" s="363">
        <v>2517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bAuYUG91RXHy/giZyuRQlFMex/dGT+/09sbWiP3fHJVGG6fgPjRezIWsGemFHbjn1Gy7T4z9Kl7af6IEjQYqQ==" saltValue="ffoMibjREbdBYva9kHmg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2747</v>
      </c>
      <c r="G55" s="122">
        <v>3158</v>
      </c>
      <c r="H55" s="123">
        <v>3158</v>
      </c>
    </row>
    <row r="56" spans="2:8" ht="52.5" customHeight="1" x14ac:dyDescent="0.15">
      <c r="B56" s="124"/>
      <c r="C56" s="1213" t="s">
        <v>47</v>
      </c>
      <c r="D56" s="1213"/>
      <c r="E56" s="1214"/>
      <c r="F56" s="125">
        <v>5010</v>
      </c>
      <c r="G56" s="125">
        <v>4510</v>
      </c>
      <c r="H56" s="126">
        <v>3935</v>
      </c>
    </row>
    <row r="57" spans="2:8" ht="53.25" customHeight="1" x14ac:dyDescent="0.15">
      <c r="B57" s="124"/>
      <c r="C57" s="1215" t="s">
        <v>48</v>
      </c>
      <c r="D57" s="1215"/>
      <c r="E57" s="1216"/>
      <c r="F57" s="127">
        <v>8759</v>
      </c>
      <c r="G57" s="127">
        <v>8691</v>
      </c>
      <c r="H57" s="128">
        <v>8558</v>
      </c>
    </row>
    <row r="58" spans="2:8" ht="45.75" customHeight="1" x14ac:dyDescent="0.15">
      <c r="B58" s="129"/>
      <c r="C58" s="1203" t="s">
        <v>567</v>
      </c>
      <c r="D58" s="1204"/>
      <c r="E58" s="1205"/>
      <c r="F58" s="130">
        <v>1896</v>
      </c>
      <c r="G58" s="130">
        <v>1956</v>
      </c>
      <c r="H58" s="131">
        <v>2010</v>
      </c>
    </row>
    <row r="59" spans="2:8" ht="45.75" customHeight="1" x14ac:dyDescent="0.15">
      <c r="B59" s="129"/>
      <c r="C59" s="1203" t="s">
        <v>568</v>
      </c>
      <c r="D59" s="1204"/>
      <c r="E59" s="1205"/>
      <c r="F59" s="130">
        <v>2172</v>
      </c>
      <c r="G59" s="130">
        <v>1905</v>
      </c>
      <c r="H59" s="131">
        <v>1699</v>
      </c>
    </row>
    <row r="60" spans="2:8" ht="45.75" customHeight="1" x14ac:dyDescent="0.15">
      <c r="B60" s="129"/>
      <c r="C60" s="1203" t="s">
        <v>569</v>
      </c>
      <c r="D60" s="1204"/>
      <c r="E60" s="1205"/>
      <c r="F60" s="130">
        <v>1511</v>
      </c>
      <c r="G60" s="130">
        <v>1465</v>
      </c>
      <c r="H60" s="131">
        <v>1341</v>
      </c>
    </row>
    <row r="61" spans="2:8" ht="45.75" customHeight="1" x14ac:dyDescent="0.15">
      <c r="B61" s="129"/>
      <c r="C61" s="1203" t="s">
        <v>570</v>
      </c>
      <c r="D61" s="1204"/>
      <c r="E61" s="1205"/>
      <c r="F61" s="130">
        <v>800</v>
      </c>
      <c r="G61" s="130">
        <v>1000</v>
      </c>
      <c r="H61" s="131">
        <v>1200</v>
      </c>
    </row>
    <row r="62" spans="2:8" ht="45.75" customHeight="1" thickBot="1" x14ac:dyDescent="0.2">
      <c r="B62" s="132"/>
      <c r="C62" s="1206" t="s">
        <v>571</v>
      </c>
      <c r="D62" s="1207"/>
      <c r="E62" s="1208"/>
      <c r="F62" s="133">
        <v>1000</v>
      </c>
      <c r="G62" s="133">
        <v>1000</v>
      </c>
      <c r="H62" s="134">
        <v>1000</v>
      </c>
    </row>
    <row r="63" spans="2:8" ht="52.5" customHeight="1" thickBot="1" x14ac:dyDescent="0.2">
      <c r="B63" s="135"/>
      <c r="C63" s="1209" t="s">
        <v>49</v>
      </c>
      <c r="D63" s="1209"/>
      <c r="E63" s="1210"/>
      <c r="F63" s="136">
        <v>16516</v>
      </c>
      <c r="G63" s="136">
        <v>16359</v>
      </c>
      <c r="H63" s="137">
        <v>15650</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2GFmGEGjcHWuMDxUd2Zb1+CQSv1yJTppBwCiEu+ckoLYQ17rcHdbgohEHST7467eb+j5y6BFGknBXDE97LLNeA==" saltValue="3mm71687nl3oSOXu1zJj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247637</v>
      </c>
      <c r="E3" s="156"/>
      <c r="F3" s="157">
        <v>94081</v>
      </c>
      <c r="G3" s="158"/>
      <c r="H3" s="159"/>
    </row>
    <row r="4" spans="1:8" x14ac:dyDescent="0.15">
      <c r="A4" s="160"/>
      <c r="B4" s="161"/>
      <c r="C4" s="162"/>
      <c r="D4" s="163">
        <v>110490</v>
      </c>
      <c r="E4" s="164"/>
      <c r="F4" s="165">
        <v>48949</v>
      </c>
      <c r="G4" s="166"/>
      <c r="H4" s="167"/>
    </row>
    <row r="5" spans="1:8" x14ac:dyDescent="0.15">
      <c r="A5" s="148" t="s">
        <v>522</v>
      </c>
      <c r="B5" s="153"/>
      <c r="C5" s="154"/>
      <c r="D5" s="155">
        <v>194244</v>
      </c>
      <c r="E5" s="156"/>
      <c r="F5" s="157">
        <v>92632</v>
      </c>
      <c r="G5" s="158"/>
      <c r="H5" s="159"/>
    </row>
    <row r="6" spans="1:8" x14ac:dyDescent="0.15">
      <c r="A6" s="160"/>
      <c r="B6" s="161"/>
      <c r="C6" s="162"/>
      <c r="D6" s="163">
        <v>73672</v>
      </c>
      <c r="E6" s="164"/>
      <c r="F6" s="165">
        <v>47978</v>
      </c>
      <c r="G6" s="166"/>
      <c r="H6" s="167"/>
    </row>
    <row r="7" spans="1:8" x14ac:dyDescent="0.15">
      <c r="A7" s="148" t="s">
        <v>523</v>
      </c>
      <c r="B7" s="153"/>
      <c r="C7" s="154"/>
      <c r="D7" s="155">
        <v>191321</v>
      </c>
      <c r="E7" s="156"/>
      <c r="F7" s="157">
        <v>96469</v>
      </c>
      <c r="G7" s="158"/>
      <c r="H7" s="159"/>
    </row>
    <row r="8" spans="1:8" x14ac:dyDescent="0.15">
      <c r="A8" s="160"/>
      <c r="B8" s="161"/>
      <c r="C8" s="162"/>
      <c r="D8" s="163">
        <v>100224</v>
      </c>
      <c r="E8" s="164"/>
      <c r="F8" s="165">
        <v>49775</v>
      </c>
      <c r="G8" s="166"/>
      <c r="H8" s="167"/>
    </row>
    <row r="9" spans="1:8" x14ac:dyDescent="0.15">
      <c r="A9" s="148" t="s">
        <v>524</v>
      </c>
      <c r="B9" s="153"/>
      <c r="C9" s="154"/>
      <c r="D9" s="155">
        <v>228353</v>
      </c>
      <c r="E9" s="156"/>
      <c r="F9" s="157">
        <v>85743</v>
      </c>
      <c r="G9" s="158"/>
      <c r="H9" s="159"/>
    </row>
    <row r="10" spans="1:8" x14ac:dyDescent="0.15">
      <c r="A10" s="160"/>
      <c r="B10" s="161"/>
      <c r="C10" s="162"/>
      <c r="D10" s="163">
        <v>89212</v>
      </c>
      <c r="E10" s="164"/>
      <c r="F10" s="165">
        <v>45231</v>
      </c>
      <c r="G10" s="166"/>
      <c r="H10" s="167"/>
    </row>
    <row r="11" spans="1:8" x14ac:dyDescent="0.15">
      <c r="A11" s="148" t="s">
        <v>525</v>
      </c>
      <c r="B11" s="153"/>
      <c r="C11" s="154"/>
      <c r="D11" s="155">
        <v>207400</v>
      </c>
      <c r="E11" s="156"/>
      <c r="F11" s="157">
        <v>92509</v>
      </c>
      <c r="G11" s="158"/>
      <c r="H11" s="159"/>
    </row>
    <row r="12" spans="1:8" x14ac:dyDescent="0.15">
      <c r="A12" s="160"/>
      <c r="B12" s="161"/>
      <c r="C12" s="168"/>
      <c r="D12" s="163">
        <v>117693</v>
      </c>
      <c r="E12" s="164"/>
      <c r="F12" s="165">
        <v>52274</v>
      </c>
      <c r="G12" s="166"/>
      <c r="H12" s="167"/>
    </row>
    <row r="13" spans="1:8" x14ac:dyDescent="0.15">
      <c r="A13" s="148"/>
      <c r="B13" s="153"/>
      <c r="C13" s="169"/>
      <c r="D13" s="170">
        <v>213791</v>
      </c>
      <c r="E13" s="171"/>
      <c r="F13" s="172">
        <v>92287</v>
      </c>
      <c r="G13" s="173"/>
      <c r="H13" s="159"/>
    </row>
    <row r="14" spans="1:8" x14ac:dyDescent="0.15">
      <c r="A14" s="160"/>
      <c r="B14" s="161"/>
      <c r="C14" s="162"/>
      <c r="D14" s="163">
        <v>98258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4.1500000000000004</v>
      </c>
      <c r="C19" s="174">
        <f>ROUND(VALUE(SUBSTITUTE(実質収支比率等に係る経年分析!G$48,"▲","-")),2)</f>
        <v>3.74</v>
      </c>
      <c r="D19" s="174">
        <f>ROUND(VALUE(SUBSTITUTE(実質収支比率等に係る経年分析!H$48,"▲","-")),2)</f>
        <v>4.63</v>
      </c>
      <c r="E19" s="174">
        <f>ROUND(VALUE(SUBSTITUTE(実質収支比率等に係る経年分析!I$48,"▲","-")),2)</f>
        <v>4.21</v>
      </c>
      <c r="F19" s="174">
        <f>ROUND(VALUE(SUBSTITUTE(実質収支比率等に係る経年分析!J$48,"▲","-")),2)</f>
        <v>2.41</v>
      </c>
    </row>
    <row r="20" spans="1:11" x14ac:dyDescent="0.15">
      <c r="A20" s="174" t="s">
        <v>53</v>
      </c>
      <c r="B20" s="174">
        <f>ROUND(VALUE(SUBSTITUTE(実質収支比率等に係る経年分析!F$47,"▲","-")),2)</f>
        <v>14.31</v>
      </c>
      <c r="C20" s="174">
        <f>ROUND(VALUE(SUBSTITUTE(実質収支比率等に係る経年分析!G$47,"▲","-")),2)</f>
        <v>16.29</v>
      </c>
      <c r="D20" s="174">
        <f>ROUND(VALUE(SUBSTITUTE(実質収支比率等に係る経年分析!H$47,"▲","-")),2)</f>
        <v>15.63</v>
      </c>
      <c r="E20" s="174">
        <f>ROUND(VALUE(SUBSTITUTE(実質収支比率等に係る経年分析!I$47,"▲","-")),2)</f>
        <v>18.559999999999999</v>
      </c>
      <c r="F20" s="174">
        <f>ROUND(VALUE(SUBSTITUTE(実質収支比率等に係る経年分析!J$47,"▲","-")),2)</f>
        <v>18.57</v>
      </c>
    </row>
    <row r="21" spans="1:11" x14ac:dyDescent="0.15">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-0.15</v>
      </c>
      <c r="D21" s="174">
        <f>IF(ISNUMBER(VALUE(SUBSTITUTE(実質収支比率等に係る経年分析!H$49,"▲","-"))),ROUND(VALUE(SUBSTITUTE(実質収支比率等に係る経年分析!H$49,"▲","-")),2),NA())</f>
        <v>0.63</v>
      </c>
      <c r="E21" s="174">
        <f>IF(ISNUMBER(VALUE(SUBSTITUTE(実質収支比率等に係る経年分析!I$49,"▲","-"))),ROUND(VALUE(SUBSTITUTE(実質収支比率等に係る経年分析!I$49,"▲","-")),2),NA())</f>
        <v>-0.57999999999999996</v>
      </c>
      <c r="F21" s="174">
        <f>IF(ISNUMBER(VALUE(SUBSTITUTE(実質収支比率等に係る経年分析!J$49,"▲","-"))),ROUND(VALUE(SUBSTITUTE(実質収支比率等に係る経年分析!J$49,"▲","-")),2),NA())</f>
        <v>-1.8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旅客定期航路事業特別会計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集落排水処理施設特別会計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4.1900000000000004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4.6900000000000004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4072</v>
      </c>
      <c r="E42" s="176"/>
      <c r="F42" s="176"/>
      <c r="G42" s="176">
        <f>'実質公債費比率（分子）の構造'!L$52</f>
        <v>4021</v>
      </c>
      <c r="H42" s="176"/>
      <c r="I42" s="176"/>
      <c r="J42" s="176">
        <f>'実質公債費比率（分子）の構造'!M$52</f>
        <v>3878</v>
      </c>
      <c r="K42" s="176"/>
      <c r="L42" s="176"/>
      <c r="M42" s="176">
        <f>'実質公債費比率（分子）の構造'!N$52</f>
        <v>3859</v>
      </c>
      <c r="N42" s="176"/>
      <c r="O42" s="176"/>
      <c r="P42" s="176">
        <f>'実質公債費比率（分子）の構造'!O$52</f>
        <v>3850</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73</v>
      </c>
      <c r="C45" s="176"/>
      <c r="D45" s="176"/>
      <c r="E45" s="176">
        <f>'実質公債費比率（分子）の構造'!L$49</f>
        <v>69</v>
      </c>
      <c r="F45" s="176"/>
      <c r="G45" s="176"/>
      <c r="H45" s="176">
        <f>'実質公債費比率（分子）の構造'!M$49</f>
        <v>100</v>
      </c>
      <c r="I45" s="176"/>
      <c r="J45" s="176"/>
      <c r="K45" s="176">
        <f>'実質公債費比率（分子）の構造'!N$49</f>
        <v>138</v>
      </c>
      <c r="L45" s="176"/>
      <c r="M45" s="176"/>
      <c r="N45" s="176">
        <f>'実質公債費比率（分子）の構造'!O$49</f>
        <v>137</v>
      </c>
      <c r="O45" s="176"/>
      <c r="P45" s="176"/>
    </row>
    <row r="46" spans="1:16" x14ac:dyDescent="0.15">
      <c r="A46" s="176" t="s">
        <v>64</v>
      </c>
      <c r="B46" s="176">
        <f>'実質公債費比率（分子）の構造'!K$48</f>
        <v>248</v>
      </c>
      <c r="C46" s="176"/>
      <c r="D46" s="176"/>
      <c r="E46" s="176">
        <f>'実質公債費比率（分子）の構造'!L$48</f>
        <v>250</v>
      </c>
      <c r="F46" s="176"/>
      <c r="G46" s="176"/>
      <c r="H46" s="176">
        <f>'実質公債費比率（分子）の構造'!M$48</f>
        <v>241</v>
      </c>
      <c r="I46" s="176"/>
      <c r="J46" s="176"/>
      <c r="K46" s="176">
        <f>'実質公債費比率（分子）の構造'!N$48</f>
        <v>240</v>
      </c>
      <c r="L46" s="176"/>
      <c r="M46" s="176"/>
      <c r="N46" s="176">
        <f>'実質公債費比率（分子）の構造'!O$48</f>
        <v>225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4544</v>
      </c>
      <c r="C49" s="176"/>
      <c r="D49" s="176"/>
      <c r="E49" s="176">
        <f>'実質公債費比率（分子）の構造'!L$45</f>
        <v>4528</v>
      </c>
      <c r="F49" s="176"/>
      <c r="G49" s="176"/>
      <c r="H49" s="176">
        <f>'実質公債費比率（分子）の構造'!M$45</f>
        <v>4612</v>
      </c>
      <c r="I49" s="176"/>
      <c r="J49" s="176"/>
      <c r="K49" s="176">
        <f>'実質公債費比率（分子）の構造'!N$45</f>
        <v>4730</v>
      </c>
      <c r="L49" s="176"/>
      <c r="M49" s="176"/>
      <c r="N49" s="176">
        <f>'実質公債費比率（分子）の構造'!O$45</f>
        <v>4762</v>
      </c>
      <c r="O49" s="176"/>
      <c r="P49" s="176"/>
    </row>
    <row r="50" spans="1:16" x14ac:dyDescent="0.15">
      <c r="A50" s="176" t="s">
        <v>67</v>
      </c>
      <c r="B50" s="176" t="e">
        <f>NA()</f>
        <v>#N/A</v>
      </c>
      <c r="C50" s="176">
        <f>IF(ISNUMBER('実質公債費比率（分子）の構造'!K$53),'実質公債費比率（分子）の構造'!K$53,NA())</f>
        <v>794</v>
      </c>
      <c r="D50" s="176" t="e">
        <f>NA()</f>
        <v>#N/A</v>
      </c>
      <c r="E50" s="176" t="e">
        <f>NA()</f>
        <v>#N/A</v>
      </c>
      <c r="F50" s="176">
        <f>IF(ISNUMBER('実質公債費比率（分子）の構造'!L$53),'実質公債費比率（分子）の構造'!L$53,NA())</f>
        <v>827</v>
      </c>
      <c r="G50" s="176" t="e">
        <f>NA()</f>
        <v>#N/A</v>
      </c>
      <c r="H50" s="176" t="e">
        <f>NA()</f>
        <v>#N/A</v>
      </c>
      <c r="I50" s="176">
        <f>IF(ISNUMBER('実質公債費比率（分子）の構造'!M$53),'実質公債費比率（分子）の構造'!M$53,NA())</f>
        <v>1076</v>
      </c>
      <c r="J50" s="176" t="e">
        <f>NA()</f>
        <v>#N/A</v>
      </c>
      <c r="K50" s="176" t="e">
        <f>NA()</f>
        <v>#N/A</v>
      </c>
      <c r="L50" s="176">
        <f>IF(ISNUMBER('実質公債費比率（分子）の構造'!N$53),'実質公債費比率（分子）の構造'!N$53,NA())</f>
        <v>1250</v>
      </c>
      <c r="M50" s="176" t="e">
        <f>NA()</f>
        <v>#N/A</v>
      </c>
      <c r="N50" s="176" t="e">
        <f>NA()</f>
        <v>#N/A</v>
      </c>
      <c r="O50" s="176">
        <f>IF(ISNUMBER('実質公債費比率（分子）の構造'!O$53),'実質公債費比率（分子）の構造'!O$53,NA())</f>
        <v>1276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35113</v>
      </c>
      <c r="E56" s="175"/>
      <c r="F56" s="175"/>
      <c r="G56" s="175">
        <f>'将来負担比率（分子）の構造'!J$52</f>
        <v>33626</v>
      </c>
      <c r="H56" s="175"/>
      <c r="I56" s="175"/>
      <c r="J56" s="175">
        <f>'将来負担比率（分子）の構造'!K$52</f>
        <v>32114</v>
      </c>
      <c r="K56" s="175"/>
      <c r="L56" s="175"/>
      <c r="M56" s="175">
        <f>'将来負担比率（分子）の構造'!L$52</f>
        <v>30226</v>
      </c>
      <c r="N56" s="175"/>
      <c r="O56" s="175"/>
      <c r="P56" s="175">
        <f>'将来負担比率（分子）の構造'!M$52</f>
        <v>29231</v>
      </c>
    </row>
    <row r="57" spans="1:16" x14ac:dyDescent="0.15">
      <c r="A57" s="175" t="s">
        <v>42</v>
      </c>
      <c r="B57" s="175"/>
      <c r="C57" s="175"/>
      <c r="D57" s="175">
        <f>'将来負担比率（分子）の構造'!I$51</f>
        <v>1074</v>
      </c>
      <c r="E57" s="175"/>
      <c r="F57" s="175"/>
      <c r="G57" s="175">
        <f>'将来負担比率（分子）の構造'!J$51</f>
        <v>1978</v>
      </c>
      <c r="H57" s="175"/>
      <c r="I57" s="175"/>
      <c r="J57" s="175">
        <f>'将来負担比率（分子）の構造'!K$51</f>
        <v>1891</v>
      </c>
      <c r="K57" s="175"/>
      <c r="L57" s="175"/>
      <c r="M57" s="175">
        <f>'将来負担比率（分子）の構造'!L$51</f>
        <v>1929</v>
      </c>
      <c r="N57" s="175"/>
      <c r="O57" s="175"/>
      <c r="P57" s="175">
        <f>'将来負担比率（分子）の構造'!M$51</f>
        <v>1812</v>
      </c>
    </row>
    <row r="58" spans="1:16" x14ac:dyDescent="0.15">
      <c r="A58" s="175" t="s">
        <v>41</v>
      </c>
      <c r="B58" s="175"/>
      <c r="C58" s="175"/>
      <c r="D58" s="175">
        <f>'将来負担比率（分子）の構造'!I$50</f>
        <v>11689</v>
      </c>
      <c r="E58" s="175"/>
      <c r="F58" s="175"/>
      <c r="G58" s="175">
        <f>'将来負担比率（分子）の構造'!J$50</f>
        <v>12530</v>
      </c>
      <c r="H58" s="175"/>
      <c r="I58" s="175"/>
      <c r="J58" s="175">
        <f>'将来負担比率（分子）の構造'!K$50</f>
        <v>13303</v>
      </c>
      <c r="K58" s="175"/>
      <c r="L58" s="175"/>
      <c r="M58" s="175">
        <f>'将来負担比率（分子）の構造'!L$50</f>
        <v>13341</v>
      </c>
      <c r="N58" s="175"/>
      <c r="O58" s="175"/>
      <c r="P58" s="175">
        <f>'将来負担比率（分子）の構造'!M$50</f>
        <v>12814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106</v>
      </c>
      <c r="C61" s="175"/>
      <c r="D61" s="175"/>
      <c r="E61" s="175">
        <f>'将来負担比率（分子）の構造'!J$46</f>
        <v>99</v>
      </c>
      <c r="F61" s="175"/>
      <c r="G61" s="175"/>
      <c r="H61" s="175">
        <f>'将来負担比率（分子）の構造'!K$46</f>
        <v>91</v>
      </c>
      <c r="I61" s="175"/>
      <c r="J61" s="175"/>
      <c r="K61" s="175">
        <f>'将来負担比率（分子）の構造'!L$46</f>
        <v>85</v>
      </c>
      <c r="L61" s="175"/>
      <c r="M61" s="175"/>
      <c r="N61" s="175">
        <f>'将来負担比率（分子）の構造'!M$46</f>
        <v>234</v>
      </c>
      <c r="O61" s="175"/>
      <c r="P61" s="175"/>
    </row>
    <row r="62" spans="1:16" x14ac:dyDescent="0.15">
      <c r="A62" s="175" t="s">
        <v>35</v>
      </c>
      <c r="B62" s="175">
        <f>'将来負担比率（分子）の構造'!I$45</f>
        <v>2085</v>
      </c>
      <c r="C62" s="175"/>
      <c r="D62" s="175"/>
      <c r="E62" s="175">
        <f>'将来負担比率（分子）の構造'!J$45</f>
        <v>2235</v>
      </c>
      <c r="F62" s="175"/>
      <c r="G62" s="175"/>
      <c r="H62" s="175">
        <f>'将来負担比率（分子）の構造'!K$45</f>
        <v>2579</v>
      </c>
      <c r="I62" s="175"/>
      <c r="J62" s="175"/>
      <c r="K62" s="175">
        <f>'将来負担比率（分子）の構造'!L$45</f>
        <v>2926</v>
      </c>
      <c r="L62" s="175"/>
      <c r="M62" s="175"/>
      <c r="N62" s="175">
        <f>'将来負担比率（分子）の構造'!M$45</f>
        <v>3045</v>
      </c>
      <c r="O62" s="175"/>
      <c r="P62" s="175"/>
    </row>
    <row r="63" spans="1:16" x14ac:dyDescent="0.15">
      <c r="A63" s="175" t="s">
        <v>34</v>
      </c>
      <c r="B63" s="175">
        <f>'将来負担比率（分子）の構造'!I$44</f>
        <v>1093</v>
      </c>
      <c r="C63" s="175"/>
      <c r="D63" s="175"/>
      <c r="E63" s="175">
        <f>'将来負担比率（分子）の構造'!J$44</f>
        <v>1048</v>
      </c>
      <c r="F63" s="175"/>
      <c r="G63" s="175"/>
      <c r="H63" s="175">
        <f>'将来負担比率（分子）の構造'!K$44</f>
        <v>1181</v>
      </c>
      <c r="I63" s="175"/>
      <c r="J63" s="175"/>
      <c r="K63" s="175">
        <f>'将来負担比率（分子）の構造'!L$44</f>
        <v>1080</v>
      </c>
      <c r="L63" s="175"/>
      <c r="M63" s="175"/>
      <c r="N63" s="175">
        <f>'将来負担比率（分子）の構造'!M$44</f>
        <v>1042</v>
      </c>
      <c r="O63" s="175"/>
      <c r="P63" s="175"/>
    </row>
    <row r="64" spans="1:16" x14ac:dyDescent="0.15">
      <c r="A64" s="175" t="s">
        <v>33</v>
      </c>
      <c r="B64" s="175">
        <f>'将来負担比率（分子）の構造'!I$43</f>
        <v>2376</v>
      </c>
      <c r="C64" s="175"/>
      <c r="D64" s="175"/>
      <c r="E64" s="175">
        <f>'将来負担比率（分子）の構造'!J$43</f>
        <v>2278</v>
      </c>
      <c r="F64" s="175"/>
      <c r="G64" s="175"/>
      <c r="H64" s="175">
        <f>'将来負担比率（分子）の構造'!K$43</f>
        <v>2106</v>
      </c>
      <c r="I64" s="175"/>
      <c r="J64" s="175"/>
      <c r="K64" s="175">
        <f>'将来負担比率（分子）の構造'!L$43</f>
        <v>1948</v>
      </c>
      <c r="L64" s="175"/>
      <c r="M64" s="175"/>
      <c r="N64" s="175">
        <f>'将来負担比率（分子）の構造'!M$43</f>
        <v>1814</v>
      </c>
      <c r="O64" s="175"/>
      <c r="P64" s="175"/>
    </row>
    <row r="65" spans="1:16" x14ac:dyDescent="0.15">
      <c r="A65" s="175" t="s">
        <v>32</v>
      </c>
      <c r="B65" s="175">
        <f>'将来負担比率（分子）の構造'!I$42</f>
        <v>137</v>
      </c>
      <c r="C65" s="175"/>
      <c r="D65" s="175"/>
      <c r="E65" s="175">
        <f>'将来負担比率（分子）の構造'!J$42</f>
        <v>126</v>
      </c>
      <c r="F65" s="175"/>
      <c r="G65" s="175"/>
      <c r="H65" s="175">
        <f>'将来負担比率（分子）の構造'!K$42</f>
        <v>115</v>
      </c>
      <c r="I65" s="175"/>
      <c r="J65" s="175"/>
      <c r="K65" s="175">
        <f>'将来負担比率（分子）の構造'!L$42</f>
        <v>104</v>
      </c>
      <c r="L65" s="175"/>
      <c r="M65" s="175"/>
      <c r="N65" s="175">
        <f>'将来負担比率（分子）の構造'!M$42</f>
        <v>93</v>
      </c>
      <c r="O65" s="175"/>
      <c r="P65" s="175"/>
    </row>
    <row r="66" spans="1:16" x14ac:dyDescent="0.15">
      <c r="A66" s="175" t="s">
        <v>31</v>
      </c>
      <c r="B66" s="175">
        <f>'将来負担比率（分子）の構造'!I$41</f>
        <v>44442</v>
      </c>
      <c r="C66" s="175"/>
      <c r="D66" s="175"/>
      <c r="E66" s="175">
        <f>'将来負担比率（分子）の構造'!J$41</f>
        <v>43761</v>
      </c>
      <c r="F66" s="175"/>
      <c r="G66" s="175"/>
      <c r="H66" s="175">
        <f>'将来負担比率（分子）の構造'!K$41</f>
        <v>42843</v>
      </c>
      <c r="I66" s="175"/>
      <c r="J66" s="175"/>
      <c r="K66" s="175">
        <f>'将来負担比率（分子）の構造'!L$41</f>
        <v>41339</v>
      </c>
      <c r="L66" s="175"/>
      <c r="M66" s="175"/>
      <c r="N66" s="175">
        <f>'将来負担比率（分子）の構造'!M$41</f>
        <v>40147</v>
      </c>
      <c r="O66" s="175"/>
      <c r="P66" s="175"/>
    </row>
    <row r="67" spans="1:16" x14ac:dyDescent="0.15">
      <c r="A67" s="175" t="s">
        <v>71</v>
      </c>
      <c r="B67" s="175" t="e">
        <f>NA()</f>
        <v>#N/A</v>
      </c>
      <c r="C67" s="175">
        <f>IF(ISNUMBER('将来負担比率（分子）の構造'!I$53), IF('将来負担比率（分子）の構造'!I$53 &lt; 0, 0, '将来負担比率（分子）の構造'!I$53), NA())</f>
        <v>2362</v>
      </c>
      <c r="D67" s="175" t="e">
        <f>NA()</f>
        <v>#N/A</v>
      </c>
      <c r="E67" s="175" t="e">
        <f>NA()</f>
        <v>#N/A</v>
      </c>
      <c r="F67" s="175">
        <f>IF(ISNUMBER('将来負担比率（分子）の構造'!J$53), IF('将来負担比率（分子）の構造'!J$53 &lt; 0, 0, '将来負担比率（分子）の構造'!J$53), NA())</f>
        <v>1414</v>
      </c>
      <c r="G67" s="175" t="e">
        <f>NA()</f>
        <v>#N/A</v>
      </c>
      <c r="H67" s="175" t="e">
        <f>NA()</f>
        <v>#N/A</v>
      </c>
      <c r="I67" s="175">
        <f>IF(ISNUMBER('将来負担比率（分子）の構造'!K$53), IF('将来負担比率（分子）の構造'!K$53 &lt; 0, 0, '将来負担比率（分子）の構造'!K$53), NA())</f>
        <v>1607</v>
      </c>
      <c r="J67" s="175" t="e">
        <f>NA()</f>
        <v>#N/A</v>
      </c>
      <c r="K67" s="175" t="e">
        <f>NA()</f>
        <v>#N/A</v>
      </c>
      <c r="L67" s="175">
        <f>IF(ISNUMBER('将来負担比率（分子）の構造'!L$53), IF('将来負担比率（分子）の構造'!L$53 &lt; 0, 0, '将来負担比率（分子）の構造'!L$53), NA())</f>
        <v>1988</v>
      </c>
      <c r="M67" s="175" t="e">
        <f>NA()</f>
        <v>#N/A</v>
      </c>
      <c r="N67" s="175" t="e">
        <f>NA()</f>
        <v>#N/A</v>
      </c>
      <c r="O67" s="175">
        <f>IF(ISNUMBER('将来負担比率（分子）の構造'!M$53), IF('将来負担比率（分子）の構造'!M$53 &lt; 0, 0, '将来負担比率（分子）の構造'!M$53), NA())</f>
        <v>2517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2747</v>
      </c>
      <c r="C72" s="179">
        <f>基金残高に係る経年分析!G55</f>
        <v>3158</v>
      </c>
      <c r="D72" s="179">
        <f>基金残高に係る経年分析!H55</f>
        <v>3158</v>
      </c>
    </row>
    <row r="73" spans="1:16" x14ac:dyDescent="0.15">
      <c r="A73" s="178" t="s">
        <v>74</v>
      </c>
      <c r="B73" s="179">
        <f>基金残高に係る経年分析!F56</f>
        <v>5010</v>
      </c>
      <c r="C73" s="179">
        <f>基金残高に係る経年分析!G56</f>
        <v>4510</v>
      </c>
      <c r="D73" s="179">
        <f>基金残高に係る経年分析!H56</f>
        <v>3935</v>
      </c>
    </row>
    <row r="74" spans="1:16" x14ac:dyDescent="0.15">
      <c r="A74" s="178" t="s">
        <v>75</v>
      </c>
      <c r="B74" s="179">
        <f>基金残高に係る経年分析!F57</f>
        <v>8759</v>
      </c>
      <c r="C74" s="179">
        <f>基金残高に係る経年分析!G57</f>
        <v>8691</v>
      </c>
      <c r="D74" s="179">
        <f>基金残高に係る経年分析!H57</f>
        <v>8558</v>
      </c>
    </row>
  </sheetData>
  <sheetProtection algorithmName="SHA-512" hashValue="RcbHOnkcZOgzJfE8AobgoqNMBJwY8DjCG2IyNCgjPaxVfy/5TPm35ByeCKbNJr86CnyWmk2pNh+kiQy6zLySwA==" saltValue="5I2GMZLrlmxOF4HzgtSD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2025-03-17T00:16:59Z</cp:lastPrinted>
  <dcterms:created xsi:type="dcterms:W3CDTF">2025-02-19T05:06:51Z</dcterms:created>
  <dcterms:modified xsi:type="dcterms:W3CDTF">2025-03-18T04:18:40Z</dcterms:modified>
  <cp:category/>
</cp:coreProperties>
</file>