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BAACBB8C-F84B-4938-95C5-E2205D4168E7}" xr6:coauthVersionLast="47" xr6:coauthVersionMax="47" xr10:uidLastSave="{00000000-0000-0000-0000-000000000000}"/>
  <bookViews>
    <workbookView xWindow="1275"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AM37" i="10"/>
  <c r="C37" i="10"/>
  <c r="CO36" i="10"/>
  <c r="CO35" i="10"/>
  <c r="C34" i="10"/>
  <c r="AM34" i="10" l="1"/>
  <c r="AM35" i="10" s="1"/>
  <c r="AM36" i="10" s="1"/>
  <c r="C35" i="10"/>
  <c r="C36" i="10" s="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<sst xmlns="http://schemas.openxmlformats.org/spreadsheetml/2006/main" count="1086" uniqueCount="573">
  <si>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</si>
  <si>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</si>
  <si>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</si>
  <si>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</si>
  <si>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</si>
  <si>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</si>
  <si>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</si>
  <si>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</si>
  <si>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</si>
  <si>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</si>
  <si>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</si>
  <si>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</si>
  <si>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</si>
  <si>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</si>
  <si>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</si>
  <si>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</si>
  <si>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</si>
  <si>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</si>
  <si>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</si>
  <si>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</si>
  <si>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</si>
  <si>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</si>
  <si>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</si>
  <si>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</si>
  <si>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</si>
  <si>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</si>
  <si>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</si>
  <si>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</si>
  <si>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</si>
  <si>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</si>
  <si>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</si>
  <si>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</si>
  <si>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</si>
  <si>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</si>
  <si>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</si>
  <si>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</si>
  <si>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</si>
  <si>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</si>
  <si>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</si>
  <si>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</si>
  <si>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</si>
  <si>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</si>
  <si>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</si>
  <si>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</si>
  <si>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</si>
  <si>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</si>
  <si>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</si>
  <si>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</si>
  <si>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</si>
  <si>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</si>
  <si>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</si>
  <si>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</si>
  <si>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</si>
  <si>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</si>
  <si>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</si>
  <si>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</si>
  <si>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</si>
  <si>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</si>
  <si>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</si>
  <si>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</si>
  <si>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</si>
  <si>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</si>
  <si>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</si>
  <si>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</si>
  <si>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</si>
  <si>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</si>
  <si>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</si>
  <si>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</si>
  <si>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</si>
  <si>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</si>
  <si>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</si>
  <si>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</si>
  <si>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</si>
  <si>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</si>
  <si>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</si>
  <si>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</si>
  <si>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</si>
  <si>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</si>
  <si>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</si>
  <si>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</si>
  <si>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</si>
  <si>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</si>
  <si>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</si>
  <si>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</si>
  <si>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</si>
  <si>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</si>
  <si>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</si>
  <si>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</si>
  <si>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</si>
  <si>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</si>
  <si>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</si>
  <si>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</si>
  <si>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</si>
  <si>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</si>
  <si>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</si>
  <si>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</si>
  <si>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</si>
  <si>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</si>
  <si>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</si>
  <si>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</si>
  <si>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</si>
  <si>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</si>
  <si>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</si>
  <si>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</si>
  <si>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</si>
  <si>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</si>
  <si>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</si>
  <si>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</si>
  <si>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</si>
  <si>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</si>
  <si>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</si>
  <si>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</si>
  <si>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</si>
  <si>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</si>
  <si>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</si>
  <si>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</si>
  <si>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</si>
  <si>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</si>
  <si>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</si>
  <si>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</si>
  <si>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</si>
  <si>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</si>
  <si>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</si>
  <si>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</si>
  <si>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</si>
  <si>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</si>
  <si>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</si>
  <si>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</si>
  <si>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</si>
  <si>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</si>
  <si>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</si>
  <si>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</si>
  <si>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</si>
  <si>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</si>
  <si>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</si>
  <si>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</si>
  <si>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</si>
  <si>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</si>
  <si>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</si>
  <si>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</si>
  <si>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</si>
  <si>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</si>
  <si>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</si>
  <si>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</si>
  <si>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</si>
  <si>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</si>
  <si>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</si>
  <si>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</si>
  <si>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</si>
  <si>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</si>
  <si>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</si>
  <si>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</si>
  <si>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</si>
  <si>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</si>
  <si>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</si>
  <si>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</si>
  <si>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</si>
  <si>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</si>
  <si>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</si>
  <si>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</si>
  <si>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</si>
  <si>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</si>
  <si>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</si>
  <si>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</si>
  <si>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</si>
  <si>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</si>
  <si>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</si>
  <si>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</si>
  <si>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</si>
  <si>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</si>
  <si>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</si>
  <si>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</si>
  <si>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</si>
  <si>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</si>
  <si>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</si>
  <si>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</si>
  <si>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</si>
  <si>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</si>
  <si>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</si>
  <si>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</si>
  <si>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</si>
  <si>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</si>
  <si>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</si>
  <si>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</si>
  <si>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</si>
  <si>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</si>
  <si>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</si>
  <si>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</si>
  <si>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</si>
  <si>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</si>
  <si>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</si>
  <si>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</si>
  <si>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</si>
  <si>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</si>
  <si>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</si>
  <si>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</si>
  <si>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</si>
  <si>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</si>
  <si>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</si>
  <si>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</si>
  <si>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</si>
  <si>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</si>
  <si>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</si>
  <si>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長崎県松浦市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</si>
  <si>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</si>
  <si>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</si>
  <si>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</si>
  <si>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</si>
  <si>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</si>
  <si>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</si>
  <si>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</si>
  <si>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</si>
  <si>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</si>
  <si>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</si>
  <si>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</si>
  <si>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</si>
  <si>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</si>
  <si>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</si>
  <si>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</si>
  <si>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</si>
  <si>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</si>
  <si>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</si>
  <si>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</si>
  <si>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</si>
  <si>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</si>
  <si>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</si>
  <si>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</si>
  <si>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</si>
  <si>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</si>
  <si>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</si>
  <si>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</si>
  <si>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</si>
  <si>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</si>
  <si>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</si>
  <si>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</si>
  <si>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</si>
  <si>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</si>
  <si>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</si>
  <si>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</si>
  <si>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</si>
  <si>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</si>
  <si>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</si>
  <si>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</si>
  <si>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</si>
  <si>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</si>
  <si>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</si>
  <si>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</si>
  <si>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</si>
  <si>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</si>
  <si>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</si>
  <si>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</si>
  <si>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</si>
  <si>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</si>
  <si>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</si>
  <si>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</si>
  <si>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</si>
  <si>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</si>
  <si>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</si>
  <si>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</si>
  <si>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</si>
  <si>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</si>
  <si>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</si>
  <si>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</si>
  <si>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</si>
  <si>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</si>
  <si>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</si>
  <si>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</si>
  <si>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</si>
  <si>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</si>
  <si>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</si>
  <si>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</si>
  <si>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</si>
  <si>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</si>
  <si>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</si>
  <si>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</si>
  <si>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</si>
  <si>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</si>
  <si>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</si>
  <si>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</si>
  <si>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</si>
  <si>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</si>
  <si>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</si>
  <si>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</si>
  <si>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</si>
  <si>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</si>
  <si>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</si>
  <si>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</si>
  <si>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</si>
  <si>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</si>
  <si>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</si>
  <si>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</si>
  <si>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</si>
  <si>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</si>
  <si>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</si>
  <si>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</si>
  <si>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</si>
  <si>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</si>
  <si>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</si>
  <si>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</si>
  <si>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</si>
  <si>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</si>
  <si>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</si>
  <si>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</si>
  <si>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</si>
  <si>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</si>
  <si>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</si>
  <si>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</si>
  <si>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</si>
  <si>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</si>
  <si>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</si>
  <si>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</si>
  <si>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</si>
  <si>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</si>
  <si>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</si>
  <si>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</si>
  <si>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</si>
  <si>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</si>
  <si>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</si>
  <si>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</si>
  <si>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</si>
  <si>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</si>
  <si>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</si>
  <si>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</si>
  <si>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</si>
  <si>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</si>
  <si>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</si>
  <si>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</si>
  <si>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</si>
  <si>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</si>
  <si>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</si>
  <si>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</si>
  <si>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</si>
  <si>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</si>
  <si>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</si>
  <si>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</si>
  <si>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</si>
  <si>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</si>
  <si>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</si>
  <si>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</si>
  <si>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</si>
  <si>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</si>
  <si>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</si>
  <si>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</si>
  <si>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</si>
  <si>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</si>
  <si>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</si>
  <si>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</si>
  <si>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</si>
  <si>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</si>
  <si>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</si>
  <si>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</si>
  <si>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</si>
  <si>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</si>
  <si>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</si>
  <si>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長崎県松浦市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</si>
  <si>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</si>
  <si>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</si>
  <si>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</si>
  <si>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</si>
  <si>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</si>
  <si>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</si>
  <si>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</si>
  <si>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</si>
  <si>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</si>
  <si>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</si>
  <si>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</si>
  <si>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</si>
  <si>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</si>
  <si>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</si>
  <si>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</si>
  <si>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</si>
  <si>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</si>
  <si>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</si>
  <si>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</si>
  <si>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</si>
  <si>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</si>
  <si>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</si>
  <si>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</si>
  <si>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</si>
  <si>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</si>
  <si>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</si>
  <si>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</si>
  <si>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</si>
  <si>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</si>
  <si>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</si>
  <si>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</si>
  <si>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</si>
  <si>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</si>
  <si>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</si>
  <si>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</si>
  <si>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</si>
  <si>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</si>
  <si>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</si>
  <si>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</si>
  <si>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</si>
  <si>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</si>
  <si>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</si>
  <si>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</si>
  <si>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</si>
  <si>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下水道事業会計</t>
    <phoneticPr fontId="5"/>
  </si>
  <si>
    <t>松浦魚市場特別会計</t>
    <phoneticPr fontId="5"/>
  </si>
  <si>
    <t>法非適用企業</t>
    <phoneticPr fontId="5"/>
  </si>
  <si>
    <t>下水道事業特別会計</t>
    <phoneticPr fontId="5"/>
  </si>
  <si>
    <t>臨海土地造成事業特別会計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</si>
  <si>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</si>
  <si>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</si>
  <si>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</si>
  <si>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</si>
  <si>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</si>
  <si>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</si>
  <si>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</si>
  <si>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</si>
  <si>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</si>
  <si>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</si>
  <si>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</si>
  <si>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</si>
  <si>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</si>
  <si>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</si>
  <si>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</si>
  <si>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</si>
  <si>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</si>
  <si>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</si>
  <si>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</si>
  <si>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</si>
  <si>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</si>
  <si>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</si>
  <si>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</si>
  <si>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</si>
  <si>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</si>
  <si>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</si>
  <si>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</si>
  <si>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</si>
  <si>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</si>
  <si>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</si>
  <si>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</si>
  <si>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</si>
  <si>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</si>
  <si>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</si>
  <si>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</si>
  <si>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</si>
  <si>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</si>
  <si>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</si>
  <si>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</si>
  <si>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</si>
  <si>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</si>
  <si>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</si>
  <si>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</si>
  <si>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</si>
  <si>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</si>
  <si>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</si>
  <si>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</si>
  <si>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</si>
  <si>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</si>
  <si>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</si>
  <si>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</si>
  <si>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</si>
  <si>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</si>
  <si>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</si>
  <si>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</si>
  <si>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</si>
  <si>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</si>
  <si>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</si>
  <si>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</si>
  <si>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</si>
  <si>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</si>
  <si>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</si>
  <si>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</si>
  <si>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</si>
  <si>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</si>
  <si>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</si>
  <si>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</si>
  <si>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</si>
  <si>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</si>
  <si>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</si>
  <si>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</si>
  <si>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</si>
  <si>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</si>
  <si>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</si>
  <si>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</si>
  <si>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</si>
  <si>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</si>
  <si>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</si>
  <si>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</si>
  <si>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</si>
  <si>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</si>
  <si>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</si>
  <si>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</si>
  <si>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</si>
  <si>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</si>
  <si>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</si>
  <si>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</si>
  <si>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</si>
  <si>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</si>
  <si>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</si>
  <si>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</si>
  <si>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</si>
  <si>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</si>
  <si>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</si>
  <si>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</si>
  <si>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</si>
  <si>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</si>
  <si>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</si>
  <si>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</si>
  <si>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</si>
  <si>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</si>
  <si>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</si>
  <si>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</si>
  <si>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</si>
  <si>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</si>
  <si>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</si>
  <si>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</si>
  <si>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</si>
  <si>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</si>
  <si>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</si>
  <si>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</si>
  <si>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</si>
  <si>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</si>
  <si>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</si>
  <si>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</si>
  <si>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</si>
  <si>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</si>
  <si>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</si>
  <si>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</si>
  <si>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</si>
  <si>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</si>
  <si>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</si>
  <si>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</si>
  <si>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</si>
  <si>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</si>
  <si>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</si>
  <si>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</si>
  <si>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</si>
  <si>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</si>
  <si>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</si>
  <si>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</si>
  <si>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</si>
  <si>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</si>
  <si>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</si>
  <si>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</si>
  <si>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</si>
  <si>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</si>
  <si>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</si>
  <si>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工業用水道事業会計</t>
  </si>
  <si>
    <t>下水道事業会計</t>
  </si>
  <si>
    <t>介護保険特別会計（保険事業勘定）</t>
  </si>
  <si>
    <t>工業団地造成事業特別会計</t>
  </si>
  <si>
    <t>国民健康保険特別会計</t>
  </si>
  <si>
    <t>臨海土地造成事業特別会計</t>
  </si>
  <si>
    <t>その他会計（赤字）</t>
  </si>
  <si>
    <t>その他会計（黒字）</t>
  </si>
  <si>
    <t>R01</t>
    <phoneticPr fontId="5"/>
  </si>
  <si>
    <t>R02</t>
    <phoneticPr fontId="5"/>
  </si>
  <si>
    <t>R03</t>
    <phoneticPr fontId="5"/>
  </si>
  <si>
    <t>R04</t>
    <phoneticPr fontId="5"/>
  </si>
  <si>
    <t>R05</t>
    <phoneticPr fontId="5"/>
  </si>
  <si>
    <t>-</t>
    <phoneticPr fontId="2"/>
  </si>
  <si>
    <t>北松北部環境組合</t>
    <rPh sb="0" eb="4">
      <t>ホクショウホクブ</t>
    </rPh>
    <rPh sb="4" eb="8">
      <t>カンキョウクミアイ</t>
    </rPh>
    <phoneticPr fontId="10"/>
  </si>
  <si>
    <t>-</t>
    <phoneticPr fontId="10"/>
  </si>
  <si>
    <t>長崎県市町村総合事務組合（一般会計）</t>
    <rPh sb="0" eb="3">
      <t>ナガサキケン</t>
    </rPh>
    <rPh sb="3" eb="6">
      <t>シチョウソン</t>
    </rPh>
    <rPh sb="6" eb="12">
      <t>ソウゴウジムクミアイ</t>
    </rPh>
    <rPh sb="13" eb="17">
      <t>イッパンカイケイ</t>
    </rPh>
    <phoneticPr fontId="10"/>
  </si>
  <si>
    <t>長崎県市町村総合事務組合（市町村会館管理事業特別会計）</t>
    <rPh sb="0" eb="3">
      <t>ナガサキケン</t>
    </rPh>
    <rPh sb="3" eb="6">
      <t>シチョウソン</t>
    </rPh>
    <rPh sb="6" eb="12">
      <t>ソウゴウジムクミアイ</t>
    </rPh>
    <rPh sb="13" eb="18">
      <t>シチョウソンカイカン</t>
    </rPh>
    <rPh sb="18" eb="22">
      <t>カンリジギョウ</t>
    </rPh>
    <rPh sb="22" eb="26">
      <t>トクベツカイケイ</t>
    </rPh>
    <phoneticPr fontId="10"/>
  </si>
  <si>
    <t>長崎県市町村総合事務組合（市町村会館馬町別館管理事業特別会計）</t>
    <rPh sb="0" eb="3">
      <t>ナガサキケン</t>
    </rPh>
    <rPh sb="3" eb="6">
      <t>シチョウソン</t>
    </rPh>
    <rPh sb="6" eb="12">
      <t>ソウゴウジムクミアイ</t>
    </rPh>
    <rPh sb="13" eb="18">
      <t>シチョウソンカイカン</t>
    </rPh>
    <rPh sb="18" eb="20">
      <t>ウママチ</t>
    </rPh>
    <rPh sb="20" eb="22">
      <t>ベッカン</t>
    </rPh>
    <rPh sb="22" eb="26">
      <t>カンリジギョウ</t>
    </rPh>
    <rPh sb="26" eb="30">
      <t>トクベツカイケイ</t>
    </rPh>
    <phoneticPr fontId="10"/>
  </si>
  <si>
    <t>長崎県市町村総合事務組合（公平委員会事業特別会計）</t>
    <rPh sb="0" eb="12">
      <t>ナガサキケンシチョウソンソウゴウジムクミアイ</t>
    </rPh>
    <rPh sb="13" eb="18">
      <t>コウヘイイインカイ</t>
    </rPh>
    <rPh sb="18" eb="20">
      <t>ジギョウ</t>
    </rPh>
    <rPh sb="20" eb="24">
      <t>トクベツカイケイ</t>
    </rPh>
    <phoneticPr fontId="10"/>
  </si>
  <si>
    <t>長崎県市町村総合事務組合（行政不服審査会事業特別会計）</t>
    <rPh sb="0" eb="3">
      <t>ナガサキケン</t>
    </rPh>
    <rPh sb="3" eb="12">
      <t>シチョウソンソウゴウジムクミアイ</t>
    </rPh>
    <rPh sb="13" eb="17">
      <t>ギョウセイフフク</t>
    </rPh>
    <rPh sb="17" eb="20">
      <t>シンサカイ</t>
    </rPh>
    <rPh sb="20" eb="22">
      <t>ジギョウ</t>
    </rPh>
    <rPh sb="22" eb="26">
      <t>トクベツカイケイ</t>
    </rPh>
    <phoneticPr fontId="10"/>
  </si>
  <si>
    <t>長崎県市町村総合事務組合（交通災害共済事業特別会計）</t>
    <rPh sb="0" eb="3">
      <t>ナガサキケン</t>
    </rPh>
    <rPh sb="3" eb="12">
      <t>シチョウソンソウゴウジムクミアイ</t>
    </rPh>
    <rPh sb="13" eb="17">
      <t>コウツウサイガイ</t>
    </rPh>
    <rPh sb="17" eb="21">
      <t>キョウサイジギョウ</t>
    </rPh>
    <rPh sb="21" eb="25">
      <t>トクベツカイケイ</t>
    </rPh>
    <phoneticPr fontId="10"/>
  </si>
  <si>
    <t>長崎県後期高齢者医療広域連合（普通会計）</t>
    <rPh sb="0" eb="3">
      <t>ナガサキケン</t>
    </rPh>
    <rPh sb="3" eb="8">
      <t>コウキコウレイシャ</t>
    </rPh>
    <rPh sb="8" eb="10">
      <t>イリョウ</t>
    </rPh>
    <rPh sb="10" eb="12">
      <t>コウイキ</t>
    </rPh>
    <rPh sb="12" eb="14">
      <t>レンゴウ</t>
    </rPh>
    <rPh sb="15" eb="19">
      <t>フツウカイケイ</t>
    </rPh>
    <phoneticPr fontId="10"/>
  </si>
  <si>
    <t>長崎県後期高齢者医療広域連合（後期高齢者医療事業会計）</t>
    <rPh sb="0" eb="3">
      <t>ナガサキケン</t>
    </rPh>
    <rPh sb="3" eb="8">
      <t>コウキコウレイシャ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10"/>
  </si>
  <si>
    <t>○</t>
    <phoneticPr fontId="2"/>
  </si>
  <si>
    <t>長崎県林業公社</t>
    <rPh sb="0" eb="3">
      <t>ナガサキケン</t>
    </rPh>
    <rPh sb="3" eb="7">
      <t>リンギョウコウシャ</t>
    </rPh>
    <phoneticPr fontId="2"/>
  </si>
  <si>
    <t>鉱害復旧灌漑用水施設維持基金</t>
    <phoneticPr fontId="5"/>
  </si>
  <si>
    <t>合併振興基金</t>
    <rPh sb="0" eb="6">
      <t>ガッペイシンコウキキン</t>
    </rPh>
    <phoneticPr fontId="10"/>
  </si>
  <si>
    <t>地域振興基金</t>
    <rPh sb="0" eb="6">
      <t>チイキシンコウキキン</t>
    </rPh>
    <phoneticPr fontId="10"/>
  </si>
  <si>
    <t>子育て支援基金</t>
    <rPh sb="0" eb="2">
      <t>コソダ</t>
    </rPh>
    <rPh sb="3" eb="7">
      <t>シエンキキン</t>
    </rPh>
    <phoneticPr fontId="10"/>
  </si>
  <si>
    <t>ふるさとづくり基金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</si>
</sst>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F60D-4FAC-A61D-010022538F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130498</c:v>
                </c:pt>
                <c:pt idx="1">
                  <c:v>197526</c:v>
                </c:pt>
                <c:pt idx="2">
                  <c:v>70527</c:v>
                </c:pt>
                <c:pt idx="3">
                  <c:v>99423</c:v>
                </c:pt>
                <c:pt idx="4">
                  <c:v>72644</c:v>
                </c:pt>
              </c:numCache>
            </c:numRef>
          </c:val>
          <c:smooth val="0"/>
          <c:extLst>
            <c:ext xmlns:c16="http://schemas.microsoft.com/office/drawing/2014/chart" uri="{C3380CC4-5D6E-409C-BE32-E72D297353CC}">
              <c16:uniqueId val="{00000001-F60D-4FAC-A61D-010022538F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8.2799999999999994</c:v>
                </c:pt>
                <c:pt idx="1">
                  <c:v>5.88</c:v>
                </c:pt>
                <c:pt idx="2">
                  <c:v>7.02</c:v>
                </c:pt>
                <c:pt idx="3">
                  <c:v>7.18</c:v>
                </c:pt>
                <c:pt idx="4">
                  <c:v>5.31</c:v>
                </c:pt>
              </c:numCache>
            </c:numRef>
          </c:val>
          <c:extLst>
            <c:ext xmlns:c16="http://schemas.microsoft.com/office/drawing/2014/chart" uri="{C3380CC4-5D6E-409C-BE32-E72D297353CC}">
              <c16:uniqueId val="{00000000-6DE4-497D-8B89-A976AA52ED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10.75</c:v>
                </c:pt>
                <c:pt idx="1">
                  <c:v>12.76</c:v>
                </c:pt>
                <c:pt idx="2">
                  <c:v>20.57</c:v>
                </c:pt>
                <c:pt idx="3">
                  <c:v>27.13</c:v>
                </c:pt>
                <c:pt idx="4">
                  <c:v>33.01</c:v>
                </c:pt>
              </c:numCache>
            </c:numRef>
          </c:val>
          <c:extLst>
            <c:ext xmlns:c16="http://schemas.microsoft.com/office/drawing/2014/chart" uri="{C3380CC4-5D6E-409C-BE32-E72D297353CC}">
              <c16:uniqueId val="{00000001-6DE4-497D-8B89-A976AA52ED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c:v>
                </c:pt>
                <c:pt idx="1">
                  <c:v>0.71</c:v>
                </c:pt>
                <c:pt idx="2">
                  <c:v>9.56</c:v>
                </c:pt>
                <c:pt idx="3">
                  <c:v>9.24</c:v>
                </c:pt>
                <c:pt idx="4">
                  <c:v>3.87</c:v>
                </c:pt>
              </c:numCache>
            </c:numRef>
          </c:val>
          <c:smooth val="0"/>
          <c:extLst>
            <c:ext xmlns:c16="http://schemas.microsoft.com/office/drawing/2014/chart" uri="{C3380CC4-5D6E-409C-BE32-E72D297353CC}">
              <c16:uniqueId val="{00000002-6DE4-497D-8B89-A976AA52ED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0.13</c:v>
                </c:pt>
                <c:pt idx="4">
                  <c:v>#N/A</c:v>
                </c:pt>
                <c:pt idx="5">
                  <c:v>0.2</c:v>
                </c:pt>
                <c:pt idx="6">
                  <c:v>#N/A</c:v>
                </c:pt>
                <c:pt idx="7">
                  <c:v>0.18</c:v>
                </c:pt>
                <c:pt idx="8">
                  <c:v>#N/A</c:v>
                </c:pt>
                <c:pt idx="9">
                  <c:v>0.27</c:v>
                </c:pt>
              </c:numCache>
            </c:numRef>
          </c:val>
          <c:extLst>
            <c:ext xmlns:c16="http://schemas.microsoft.com/office/drawing/2014/chart" uri="{C3380CC4-5D6E-409C-BE32-E72D297353CC}">
              <c16:uniqueId val="{00000000-F9AB-43EB-9348-4CB7019611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AB-43EB-9348-4CB70196118E}"/>
            </c:ext>
          </c:extLst>
        </c:ser>
        <c:ser>
          <c:idx val="2"/>
          <c:order val="2"/>
          <c:tx>
            <c:strRef>
              <c:f>データシート!$A$29</c:f>
              <c:strCache>
                <c:ptCount val="1"/>
                <c:pt idx="0">
                  <c:v>臨海土地造成事業特別会計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0.1</c:v>
                </c:pt>
                <c:pt idx="4">
                  <c:v>#N/A</c:v>
                </c:pt>
                <c:pt idx="5">
                  <c:v>0.06</c:v>
                </c:pt>
                <c:pt idx="6">
                  <c:v>#N/A</c:v>
                </c:pt>
                <c:pt idx="7">
                  <c:v>0.08</c:v>
                </c:pt>
                <c:pt idx="8">
                  <c:v>#N/A</c:v>
                </c:pt>
                <c:pt idx="9">
                  <c:v>0.13</c:v>
                </c:pt>
              </c:numCache>
            </c:numRef>
          </c:val>
          <c:extLst>
            <c:ext xmlns:c16="http://schemas.microsoft.com/office/drawing/2014/chart" uri="{C3380CC4-5D6E-409C-BE32-E72D297353CC}">
              <c16:uniqueId val="{00000002-F9AB-43EB-9348-4CB70196118E}"/>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0.27</c:v>
                </c:pt>
                <c:pt idx="2">
                  <c:v>#N/A</c:v>
                </c:pt>
                <c:pt idx="3">
                  <c:v>0.08</c:v>
                </c:pt>
                <c:pt idx="4">
                  <c:v>#N/A</c:v>
                </c:pt>
                <c:pt idx="5">
                  <c:v>0.24</c:v>
                </c:pt>
                <c:pt idx="6">
                  <c:v>#N/A</c:v>
                </c:pt>
                <c:pt idx="7">
                  <c:v>0.27</c:v>
                </c:pt>
                <c:pt idx="8">
                  <c:v>#N/A</c:v>
                </c:pt>
                <c:pt idx="9">
                  <c:v>0.33</c:v>
                </c:pt>
              </c:numCache>
            </c:numRef>
          </c:val>
          <c:extLst>
            <c:ext xmlns:c16="http://schemas.microsoft.com/office/drawing/2014/chart" uri="{C3380CC4-5D6E-409C-BE32-E72D297353CC}">
              <c16:uniqueId val="{00000003-F9AB-43EB-9348-4CB70196118E}"/>
            </c:ext>
          </c:extLst>
        </c:ser>
        <c:ser>
          <c:idx val="4"/>
          <c:order val="4"/>
          <c:tx>
            <c:strRef>
              <c:f>データシート!$A$31</c:f>
              <c:strCache>
                <c:ptCount val="1"/>
                <c:pt idx="0">
                  <c:v>工業団地造成事業特別会計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0.15</c:v>
                </c:pt>
                <c:pt idx="8">
                  <c:v>#N/A</c:v>
                </c:pt>
                <c:pt idx="9">
                  <c:v>0.34</c:v>
                </c:pt>
              </c:numCache>
            </c:numRef>
          </c:val>
          <c:extLst>
            <c:ext xmlns:c16="http://schemas.microsoft.com/office/drawing/2014/chart" uri="{C3380CC4-5D6E-409C-BE32-E72D297353CC}">
              <c16:uniqueId val="{00000004-F9AB-43EB-9348-4CB70196118E}"/>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0.44</c:v>
                </c:pt>
                <c:pt idx="2">
                  <c:v>#N/A</c:v>
                </c:pt>
                <c:pt idx="3">
                  <c:v>0.54</c:v>
                </c:pt>
                <c:pt idx="4">
                  <c:v>#N/A</c:v>
                </c:pt>
                <c:pt idx="5">
                  <c:v>0.53</c:v>
                </c:pt>
                <c:pt idx="6">
                  <c:v>#N/A</c:v>
                </c:pt>
                <c:pt idx="7">
                  <c:v>0.92</c:v>
                </c:pt>
                <c:pt idx="8">
                  <c:v>#N/A</c:v>
                </c:pt>
                <c:pt idx="9">
                  <c:v>0.53</c:v>
                </c:pt>
              </c:numCache>
            </c:numRef>
          </c:val>
          <c:extLst>
            <c:ext xmlns:c16="http://schemas.microsoft.com/office/drawing/2014/chart" uri="{C3380CC4-5D6E-409C-BE32-E72D297353CC}">
              <c16:uniqueId val="{00000005-F9AB-43EB-9348-4CB70196118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1.1000000000000001</c:v>
                </c:pt>
                <c:pt idx="2">
                  <c:v>#N/A</c:v>
                </c:pt>
                <c:pt idx="3">
                  <c:v>1.1599999999999999</c:v>
                </c:pt>
                <c:pt idx="4">
                  <c:v>#N/A</c:v>
                </c:pt>
                <c:pt idx="5">
                  <c:v>1.18</c:v>
                </c:pt>
                <c:pt idx="6">
                  <c:v>#N/A</c:v>
                </c:pt>
                <c:pt idx="7">
                  <c:v>1.27</c:v>
                </c:pt>
                <c:pt idx="8">
                  <c:v>#N/A</c:v>
                </c:pt>
                <c:pt idx="9">
                  <c:v>1.31</c:v>
                </c:pt>
              </c:numCache>
            </c:numRef>
          </c:val>
          <c:extLst>
            <c:ext xmlns:c16="http://schemas.microsoft.com/office/drawing/2014/chart" uri="{C3380CC4-5D6E-409C-BE32-E72D297353CC}">
              <c16:uniqueId val="{00000006-F9AB-43EB-9348-4CB70196118E}"/>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5.51</c:v>
                </c:pt>
                <c:pt idx="2">
                  <c:v>#N/A</c:v>
                </c:pt>
                <c:pt idx="3">
                  <c:v>4.5199999999999996</c:v>
                </c:pt>
                <c:pt idx="4">
                  <c:v>#N/A</c:v>
                </c:pt>
                <c:pt idx="5">
                  <c:v>5</c:v>
                </c:pt>
                <c:pt idx="6">
                  <c:v>#N/A</c:v>
                </c:pt>
                <c:pt idx="7">
                  <c:v>5.81</c:v>
                </c:pt>
                <c:pt idx="8">
                  <c:v>#N/A</c:v>
                </c:pt>
                <c:pt idx="9">
                  <c:v>3.55</c:v>
                </c:pt>
              </c:numCache>
            </c:numRef>
          </c:val>
          <c:extLst>
            <c:ext xmlns:c16="http://schemas.microsoft.com/office/drawing/2014/chart" uri="{C3380CC4-5D6E-409C-BE32-E72D297353CC}">
              <c16:uniqueId val="{00000007-F9AB-43EB-9348-4CB7019611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8.23</c:v>
                </c:pt>
                <c:pt idx="2">
                  <c:v>#N/A</c:v>
                </c:pt>
                <c:pt idx="3">
                  <c:v>5.86</c:v>
                </c:pt>
                <c:pt idx="4">
                  <c:v>#N/A</c:v>
                </c:pt>
                <c:pt idx="5">
                  <c:v>6.99</c:v>
                </c:pt>
                <c:pt idx="6">
                  <c:v>#N/A</c:v>
                </c:pt>
                <c:pt idx="7">
                  <c:v>7.16</c:v>
                </c:pt>
                <c:pt idx="8">
                  <c:v>#N/A</c:v>
                </c:pt>
                <c:pt idx="9">
                  <c:v>5.28</c:v>
                </c:pt>
              </c:numCache>
            </c:numRef>
          </c:val>
          <c:extLst>
            <c:ext xmlns:c16="http://schemas.microsoft.com/office/drawing/2014/chart" uri="{C3380CC4-5D6E-409C-BE32-E72D297353CC}">
              <c16:uniqueId val="{00000008-F9AB-43EB-9348-4CB7019611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6.59</c:v>
                </c:pt>
                <c:pt idx="2">
                  <c:v>#N/A</c:v>
                </c:pt>
                <c:pt idx="3">
                  <c:v>6.47</c:v>
                </c:pt>
                <c:pt idx="4">
                  <c:v>#N/A</c:v>
                </c:pt>
                <c:pt idx="5">
                  <c:v>6.08</c:v>
                </c:pt>
                <c:pt idx="6">
                  <c:v>#N/A</c:v>
                </c:pt>
                <c:pt idx="7">
                  <c:v>6.88</c:v>
                </c:pt>
                <c:pt idx="8">
                  <c:v>#N/A</c:v>
                </c:pt>
                <c:pt idx="9">
                  <c:v>6.88</c:v>
                </c:pt>
              </c:numCache>
            </c:numRef>
          </c:val>
          <c:extLst>
            <c:ext xmlns:c16="http://schemas.microsoft.com/office/drawing/2014/chart" uri="{C3380CC4-5D6E-409C-BE32-E72D297353CC}">
              <c16:uniqueId val="{00000009-F9AB-43EB-9348-4CB7019611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1719</c:v>
                </c:pt>
                <c:pt idx="5">
                  <c:v>1656</c:v>
                </c:pt>
                <c:pt idx="8">
                  <c:v>1684</c:v>
                </c:pt>
                <c:pt idx="11">
                  <c:v>1673</c:v>
                </c:pt>
                <c:pt idx="14">
                  <c:v>1584</c:v>
                </c:pt>
              </c:numCache>
            </c:numRef>
          </c:val>
          <c:extLst>
            <c:ext xmlns:c16="http://schemas.microsoft.com/office/drawing/2014/chart" uri="{C3380CC4-5D6E-409C-BE32-E72D297353CC}">
              <c16:uniqueId val="{00000000-E758-4C25-BF08-40276B8BC9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E758-4C25-BF08-40276B8BC9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49</c:v>
                </c:pt>
                <c:pt idx="3">
                  <c:v>37</c:v>
                </c:pt>
                <c:pt idx="6">
                  <c:v>29</c:v>
                </c:pt>
                <c:pt idx="9">
                  <c:v>21</c:v>
                </c:pt>
                <c:pt idx="12">
                  <c:v>18</c:v>
                </c:pt>
              </c:numCache>
            </c:numRef>
          </c:val>
          <c:extLst>
            <c:ext xmlns:c16="http://schemas.microsoft.com/office/drawing/2014/chart" uri="{C3380CC4-5D6E-409C-BE32-E72D297353CC}">
              <c16:uniqueId val="{00000002-E758-4C25-BF08-40276B8BC9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c:v>
                </c:pt>
                <c:pt idx="3">
                  <c:v>1</c:v>
                </c:pt>
                <c:pt idx="6">
                  <c:v>16</c:v>
                </c:pt>
                <c:pt idx="9">
                  <c:v>50</c:v>
                </c:pt>
                <c:pt idx="12">
                  <c:v>50</c:v>
                </c:pt>
              </c:numCache>
            </c:numRef>
          </c:val>
          <c:extLst>
            <c:ext xmlns:c16="http://schemas.microsoft.com/office/drawing/2014/chart" uri="{C3380CC4-5D6E-409C-BE32-E72D297353CC}">
              <c16:uniqueId val="{00000003-E758-4C25-BF08-40276B8BC9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448</c:v>
                </c:pt>
                <c:pt idx="3">
                  <c:v>460</c:v>
                </c:pt>
                <c:pt idx="6">
                  <c:v>520</c:v>
                </c:pt>
                <c:pt idx="9">
                  <c:v>471</c:v>
                </c:pt>
                <c:pt idx="12">
                  <c:v>537</c:v>
                </c:pt>
              </c:numCache>
            </c:numRef>
          </c:val>
          <c:extLst>
            <c:ext xmlns:c16="http://schemas.microsoft.com/office/drawing/2014/chart" uri="{C3380CC4-5D6E-409C-BE32-E72D297353CC}">
              <c16:uniqueId val="{00000004-E758-4C25-BF08-40276B8BC9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58-4C25-BF08-40276B8BC9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58-4C25-BF08-40276B8BC9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2037</c:v>
                </c:pt>
                <c:pt idx="3">
                  <c:v>1970</c:v>
                </c:pt>
                <c:pt idx="6">
                  <c:v>1991</c:v>
                </c:pt>
                <c:pt idx="9">
                  <c:v>2004</c:v>
                </c:pt>
                <c:pt idx="12">
                  <c:v>1778</c:v>
                </c:pt>
              </c:numCache>
            </c:numRef>
          </c:val>
          <c:extLst>
            <c:ext xmlns:c16="http://schemas.microsoft.com/office/drawing/2014/chart" uri="{C3380CC4-5D6E-409C-BE32-E72D297353CC}">
              <c16:uniqueId val="{00000007-E758-4C25-BF08-40276B8BC9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851</c:v>
                </c:pt>
                <c:pt idx="2">
                  <c:v>#N/A</c:v>
                </c:pt>
                <c:pt idx="3">
                  <c:v>#N/A</c:v>
                </c:pt>
                <c:pt idx="4">
                  <c:v>812</c:v>
                </c:pt>
                <c:pt idx="5">
                  <c:v>#N/A</c:v>
                </c:pt>
                <c:pt idx="6">
                  <c:v>#N/A</c:v>
                </c:pt>
                <c:pt idx="7">
                  <c:v>872</c:v>
                </c:pt>
                <c:pt idx="8">
                  <c:v>#N/A</c:v>
                </c:pt>
                <c:pt idx="9">
                  <c:v>#N/A</c:v>
                </c:pt>
                <c:pt idx="10">
                  <c:v>874</c:v>
                </c:pt>
                <c:pt idx="11">
                  <c:v>#N/A</c:v>
                </c:pt>
                <c:pt idx="12">
                  <c:v>#N/A</c:v>
                </c:pt>
                <c:pt idx="13">
                  <c:v>800</c:v>
                </c:pt>
                <c:pt idx="14">
                  <c:v>#N/A</c:v>
                </c:pt>
              </c:numCache>
            </c:numRef>
          </c:val>
          <c:smooth val="0"/>
          <c:extLst>
            <c:ext xmlns:c16="http://schemas.microsoft.com/office/drawing/2014/chart" uri="{C3380CC4-5D6E-409C-BE32-E72D297353CC}">
              <c16:uniqueId val="{00000008-E758-4C25-BF08-40276B8BC9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16982</c:v>
                </c:pt>
                <c:pt idx="5">
                  <c:v>16985</c:v>
                </c:pt>
                <c:pt idx="8">
                  <c:v>16715</c:v>
                </c:pt>
                <c:pt idx="11">
                  <c:v>15854</c:v>
                </c:pt>
                <c:pt idx="14">
                  <c:v>15151</c:v>
                </c:pt>
              </c:numCache>
            </c:numRef>
          </c:val>
          <c:extLst>
            <c:ext xmlns:c16="http://schemas.microsoft.com/office/drawing/2014/chart" uri="{C3380CC4-5D6E-409C-BE32-E72D297353CC}">
              <c16:uniqueId val="{00000000-1EFB-4051-BDC9-681886E1A8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909</c:v>
                </c:pt>
                <c:pt idx="5">
                  <c:v>869</c:v>
                </c:pt>
                <c:pt idx="8">
                  <c:v>827</c:v>
                </c:pt>
                <c:pt idx="11">
                  <c:v>751</c:v>
                </c:pt>
                <c:pt idx="14">
                  <c:v>730</c:v>
                </c:pt>
              </c:numCache>
            </c:numRef>
          </c:val>
          <c:extLst>
            <c:ext xmlns:c16="http://schemas.microsoft.com/office/drawing/2014/chart" uri="{C3380CC4-5D6E-409C-BE32-E72D297353CC}">
              <c16:uniqueId val="{00000001-1EFB-4051-BDC9-681886E1A8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4186</c:v>
                </c:pt>
                <c:pt idx="5">
                  <c:v>4493</c:v>
                </c:pt>
                <c:pt idx="8">
                  <c:v>5636</c:v>
                </c:pt>
                <c:pt idx="11">
                  <c:v>6285</c:v>
                </c:pt>
                <c:pt idx="14">
                  <c:v>7092</c:v>
                </c:pt>
              </c:numCache>
            </c:numRef>
          </c:val>
          <c:extLst>
            <c:ext xmlns:c16="http://schemas.microsoft.com/office/drawing/2014/chart" uri="{C3380CC4-5D6E-409C-BE32-E72D297353CC}">
              <c16:uniqueId val="{00000002-1EFB-4051-BDC9-681886E1A8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FB-4051-BDC9-681886E1A8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FB-4051-BDC9-681886E1A8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4</c:v>
                </c:pt>
                <c:pt idx="6">
                  <c:v>4</c:v>
                </c:pt>
                <c:pt idx="9">
                  <c:v>4</c:v>
                </c:pt>
                <c:pt idx="12">
                  <c:v>10</c:v>
                </c:pt>
              </c:numCache>
            </c:numRef>
          </c:val>
          <c:extLst>
            <c:ext xmlns:c16="http://schemas.microsoft.com/office/drawing/2014/chart" uri="{C3380CC4-5D6E-409C-BE32-E72D297353CC}">
              <c16:uniqueId val="{00000005-1EFB-4051-BDC9-681886E1A8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3166</c:v>
                </c:pt>
                <c:pt idx="3">
                  <c:v>3243</c:v>
                </c:pt>
                <c:pt idx="6">
                  <c:v>3191</c:v>
                </c:pt>
                <c:pt idx="9">
                  <c:v>3189</c:v>
                </c:pt>
                <c:pt idx="12">
                  <c:v>3247</c:v>
                </c:pt>
              </c:numCache>
            </c:numRef>
          </c:val>
          <c:extLst>
            <c:ext xmlns:c16="http://schemas.microsoft.com/office/drawing/2014/chart" uri="{C3380CC4-5D6E-409C-BE32-E72D297353CC}">
              <c16:uniqueId val="{00000006-1EFB-4051-BDC9-681886E1A8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602</c:v>
                </c:pt>
                <c:pt idx="3">
                  <c:v>602</c:v>
                </c:pt>
                <c:pt idx="6">
                  <c:v>587</c:v>
                </c:pt>
                <c:pt idx="9">
                  <c:v>538</c:v>
                </c:pt>
                <c:pt idx="12">
                  <c:v>488</c:v>
                </c:pt>
              </c:numCache>
            </c:numRef>
          </c:val>
          <c:extLst>
            <c:ext xmlns:c16="http://schemas.microsoft.com/office/drawing/2014/chart" uri="{C3380CC4-5D6E-409C-BE32-E72D297353CC}">
              <c16:uniqueId val="{00000007-1EFB-4051-BDC9-681886E1A8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4505</c:v>
                </c:pt>
                <c:pt idx="3">
                  <c:v>4283</c:v>
                </c:pt>
                <c:pt idx="6">
                  <c:v>4079</c:v>
                </c:pt>
                <c:pt idx="9">
                  <c:v>3857</c:v>
                </c:pt>
                <c:pt idx="12">
                  <c:v>4294</c:v>
                </c:pt>
              </c:numCache>
            </c:numRef>
          </c:val>
          <c:extLst>
            <c:ext xmlns:c16="http://schemas.microsoft.com/office/drawing/2014/chart" uri="{C3380CC4-5D6E-409C-BE32-E72D297353CC}">
              <c16:uniqueId val="{00000008-1EFB-4051-BDC9-681886E1A8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138</c:v>
                </c:pt>
                <c:pt idx="3">
                  <c:v>101</c:v>
                </c:pt>
                <c:pt idx="6">
                  <c:v>72</c:v>
                </c:pt>
                <c:pt idx="9">
                  <c:v>51</c:v>
                </c:pt>
                <c:pt idx="12">
                  <c:v>34</c:v>
                </c:pt>
              </c:numCache>
            </c:numRef>
          </c:val>
          <c:extLst>
            <c:ext xmlns:c16="http://schemas.microsoft.com/office/drawing/2014/chart" uri="{C3380CC4-5D6E-409C-BE32-E72D297353CC}">
              <c16:uniqueId val="{00000009-1EFB-4051-BDC9-681886E1A8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19712</c:v>
                </c:pt>
                <c:pt idx="3">
                  <c:v>20129</c:v>
                </c:pt>
                <c:pt idx="6">
                  <c:v>19184</c:v>
                </c:pt>
                <c:pt idx="9">
                  <c:v>18155</c:v>
                </c:pt>
                <c:pt idx="12">
                  <c:v>17313</c:v>
                </c:pt>
              </c:numCache>
            </c:numRef>
          </c:val>
          <c:extLst>
            <c:ext xmlns:c16="http://schemas.microsoft.com/office/drawing/2014/chart" uri="{C3380CC4-5D6E-409C-BE32-E72D297353CC}">
              <c16:uniqueId val="{0000000A-1EFB-4051-BDC9-681886E1A8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6059</c:v>
                </c:pt>
                <c:pt idx="2">
                  <c:v>#N/A</c:v>
                </c:pt>
                <c:pt idx="3">
                  <c:v>#N/A</c:v>
                </c:pt>
                <c:pt idx="4">
                  <c:v>6016</c:v>
                </c:pt>
                <c:pt idx="5">
                  <c:v>#N/A</c:v>
                </c:pt>
                <c:pt idx="6">
                  <c:v>#N/A</c:v>
                </c:pt>
                <c:pt idx="7">
                  <c:v>3940</c:v>
                </c:pt>
                <c:pt idx="8">
                  <c:v>#N/A</c:v>
                </c:pt>
                <c:pt idx="9">
                  <c:v>#N/A</c:v>
                </c:pt>
                <c:pt idx="10">
                  <c:v>2904</c:v>
                </c:pt>
                <c:pt idx="11">
                  <c:v>#N/A</c:v>
                </c:pt>
                <c:pt idx="12">
                  <c:v>#N/A</c:v>
                </c:pt>
                <c:pt idx="13">
                  <c:v>2412</c:v>
                </c:pt>
                <c:pt idx="14">
                  <c:v>#N/A</c:v>
                </c:pt>
              </c:numCache>
            </c:numRef>
          </c:val>
          <c:smooth val="0"/>
          <c:extLst>
            <c:ext xmlns:c16="http://schemas.microsoft.com/office/drawing/2014/chart" uri="{C3380CC4-5D6E-409C-BE32-E72D297353CC}">
              <c16:uniqueId val="{0000000B-1EFB-4051-BDC9-681886E1A8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2003</c:v>
                </c:pt>
                <c:pt idx="1">
                  <c:v>2521</c:v>
                </c:pt>
                <c:pt idx="2">
                  <c:v>3055</c:v>
                </c:pt>
              </c:numCache>
            </c:numRef>
          </c:val>
          <c:extLst>
            <c:ext xmlns:c16="http://schemas.microsoft.com/office/drawing/2014/chart" uri="{C3380CC4-5D6E-409C-BE32-E72D297353CC}">
              <c16:uniqueId val="{00000000-BE5E-48AB-8589-DA1F06A710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841</c:v>
                </c:pt>
                <c:pt idx="1">
                  <c:v>613</c:v>
                </c:pt>
                <c:pt idx="2">
                  <c:v>652</c:v>
                </c:pt>
              </c:numCache>
            </c:numRef>
          </c:val>
          <c:extLst>
            <c:ext xmlns:c16="http://schemas.microsoft.com/office/drawing/2014/chart" uri="{C3380CC4-5D6E-409C-BE32-E72D297353CC}">
              <c16:uniqueId val="{00000001-BE5E-48AB-8589-DA1F06A710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4231</c:v>
                </c:pt>
                <c:pt idx="1">
                  <c:v>4585</c:v>
                </c:pt>
                <c:pt idx="2">
                  <c:v>4787</c:v>
                </c:pt>
              </c:numCache>
            </c:numRef>
          </c:val>
          <c:extLst>
            <c:ext xmlns:c16="http://schemas.microsoft.com/office/drawing/2014/chart" uri="{C3380CC4-5D6E-409C-BE32-E72D297353CC}">
              <c16:uniqueId val="{00000002-BE5E-48AB-8589-DA1F06A710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20,983
20,679
130.55
19,639,273
19,008,455
491,268
9,255,267
17,312,645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lt"/>
              <a:ea typeface="+mn-ea"/>
              <a:cs typeface="+mn-cs"/>
            </a:rPr>
            <a:t>R2</a:t>
          </a:r>
          <a:r>
            <a:rPr kumimoji="1" lang="ja-JP" altLang="ja-JP" sz="1050">
              <a:solidFill>
                <a:schemeClr val="dk1"/>
              </a:solidFill>
              <a:effectLst/>
              <a:latin typeface="+mn-lt"/>
              <a:ea typeface="+mn-ea"/>
              <a:cs typeface="+mn-cs"/>
            </a:rPr>
            <a:t>年度に固定資産税収が増加したこと</a:t>
          </a:r>
          <a:r>
            <a:rPr kumimoji="1" lang="ja-JP" altLang="en-US" sz="1050">
              <a:solidFill>
                <a:schemeClr val="dk1"/>
              </a:solidFill>
              <a:effectLst/>
              <a:latin typeface="+mn-lt"/>
              <a:ea typeface="+mn-ea"/>
              <a:cs typeface="+mn-cs"/>
            </a:rPr>
            <a:t>により基準財政収入額が増加し</a:t>
          </a:r>
          <a:r>
            <a:rPr kumimoji="1" lang="en-US" altLang="ja-JP" sz="1050">
              <a:solidFill>
                <a:schemeClr val="dk1"/>
              </a:solidFill>
              <a:effectLst/>
              <a:latin typeface="+mn-lt"/>
              <a:ea typeface="+mn-ea"/>
              <a:cs typeface="+mn-cs"/>
            </a:rPr>
            <a:t>R4</a:t>
          </a:r>
          <a:r>
            <a:rPr kumimoji="1" lang="ja-JP" altLang="en-US" sz="1050">
              <a:solidFill>
                <a:schemeClr val="dk1"/>
              </a:solidFill>
              <a:effectLst/>
              <a:latin typeface="+mn-lt"/>
              <a:ea typeface="+mn-ea"/>
              <a:cs typeface="+mn-cs"/>
            </a:rPr>
            <a:t>年度までは財政力指数も</a:t>
          </a:r>
          <a:r>
            <a:rPr kumimoji="1" lang="ja-JP" altLang="ja-JP" sz="1050">
              <a:solidFill>
                <a:schemeClr val="dk1"/>
              </a:solidFill>
              <a:effectLst/>
              <a:latin typeface="+mn-lt"/>
              <a:ea typeface="+mn-ea"/>
              <a:cs typeface="+mn-cs"/>
            </a:rPr>
            <a:t>上昇し</a:t>
          </a:r>
          <a:r>
            <a:rPr kumimoji="1" lang="ja-JP" altLang="en-US" sz="1050">
              <a:solidFill>
                <a:schemeClr val="dk1"/>
              </a:solidFill>
              <a:effectLst/>
              <a:latin typeface="+mn-lt"/>
              <a:ea typeface="+mn-ea"/>
              <a:cs typeface="+mn-cs"/>
            </a:rPr>
            <a:t>ている。（過去</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ヶ年平均のため）しかし、</a:t>
          </a:r>
          <a:r>
            <a:rPr kumimoji="1" lang="en-US" altLang="ja-JP" sz="1050">
              <a:solidFill>
                <a:schemeClr val="dk1"/>
              </a:solidFill>
              <a:effectLst/>
              <a:latin typeface="+mn-lt"/>
              <a:ea typeface="+mn-ea"/>
              <a:cs typeface="+mn-cs"/>
            </a:rPr>
            <a:t>R3</a:t>
          </a:r>
          <a:r>
            <a:rPr kumimoji="1" lang="ja-JP" altLang="en-US" sz="1050">
              <a:solidFill>
                <a:schemeClr val="dk1"/>
              </a:solidFill>
              <a:effectLst/>
              <a:latin typeface="+mn-lt"/>
              <a:ea typeface="+mn-ea"/>
              <a:cs typeface="+mn-cs"/>
            </a:rPr>
            <a:t>年度以降は</a:t>
          </a:r>
          <a:r>
            <a:rPr kumimoji="1" lang="ja-JP" altLang="ja-JP" sz="1050" b="0" i="0" baseline="0">
              <a:solidFill>
                <a:schemeClr val="dk1"/>
              </a:solidFill>
              <a:effectLst/>
              <a:latin typeface="+mn-lt"/>
              <a:ea typeface="+mn-ea"/>
              <a:cs typeface="+mn-cs"/>
            </a:rPr>
            <a:t>固定資産税の減価償却による税収の減少や人口減少によ</a:t>
          </a:r>
          <a:r>
            <a:rPr kumimoji="1" lang="ja-JP" altLang="en-US" sz="1050" b="0" i="0" baseline="0">
              <a:solidFill>
                <a:schemeClr val="dk1"/>
              </a:solidFill>
              <a:effectLst/>
              <a:latin typeface="+mn-lt"/>
              <a:ea typeface="+mn-ea"/>
              <a:cs typeface="+mn-cs"/>
            </a:rPr>
            <a:t>る</a:t>
          </a:r>
          <a:r>
            <a:rPr kumimoji="1" lang="ja-JP" altLang="ja-JP" sz="1050" b="0" i="0" baseline="0">
              <a:solidFill>
                <a:schemeClr val="dk1"/>
              </a:solidFill>
              <a:effectLst/>
              <a:latin typeface="+mn-lt"/>
              <a:ea typeface="+mn-ea"/>
              <a:cs typeface="+mn-cs"/>
            </a:rPr>
            <a:t>収入の減少</a:t>
          </a:r>
          <a:r>
            <a:rPr kumimoji="1" lang="ja-JP" altLang="en-US" sz="1050" b="0" i="0" baseline="0">
              <a:solidFill>
                <a:schemeClr val="dk1"/>
              </a:solidFill>
              <a:effectLst/>
              <a:latin typeface="+mn-lt"/>
              <a:ea typeface="+mn-ea"/>
              <a:cs typeface="+mn-cs"/>
            </a:rPr>
            <a:t>のため、</a:t>
          </a:r>
          <a:r>
            <a:rPr kumimoji="1" lang="en-US" altLang="ja-JP" sz="1050" b="0" i="0" baseline="0">
              <a:solidFill>
                <a:schemeClr val="dk1"/>
              </a:solidFill>
              <a:effectLst/>
              <a:latin typeface="+mn-lt"/>
              <a:ea typeface="+mn-ea"/>
              <a:cs typeface="+mn-cs"/>
            </a:rPr>
            <a:t>R5</a:t>
          </a:r>
          <a:r>
            <a:rPr kumimoji="1" lang="ja-JP" altLang="en-US" sz="1050" b="0" i="0" baseline="0">
              <a:solidFill>
                <a:schemeClr val="dk1"/>
              </a:solidFill>
              <a:effectLst/>
              <a:latin typeface="+mn-lt"/>
              <a:ea typeface="+mn-ea"/>
              <a:cs typeface="+mn-cs"/>
            </a:rPr>
            <a:t>年度は前年度比△</a:t>
          </a:r>
          <a:r>
            <a:rPr kumimoji="1" lang="en-US" altLang="ja-JP" sz="1050" b="0" i="0" baseline="0">
              <a:solidFill>
                <a:schemeClr val="dk1"/>
              </a:solidFill>
              <a:effectLst/>
              <a:latin typeface="+mn-lt"/>
              <a:ea typeface="+mn-ea"/>
              <a:cs typeface="+mn-cs"/>
            </a:rPr>
            <a:t>0.04</a:t>
          </a:r>
          <a:r>
            <a:rPr kumimoji="1" lang="ja-JP" altLang="en-US" sz="1050" b="0" i="0" baseline="0">
              <a:solidFill>
                <a:schemeClr val="dk1"/>
              </a:solidFill>
              <a:effectLst/>
              <a:latin typeface="+mn-lt"/>
              <a:ea typeface="+mn-ea"/>
              <a:cs typeface="+mn-cs"/>
            </a:rPr>
            <a:t>ポイントと下降に転じている。固定資産税の減価償却は今後も続くことから、引き続き</a:t>
          </a:r>
          <a:r>
            <a:rPr kumimoji="1" lang="ja-JP" altLang="ja-JP" sz="1050">
              <a:solidFill>
                <a:schemeClr val="dk1"/>
              </a:solidFill>
              <a:effectLst/>
              <a:latin typeface="+mn-lt"/>
              <a:ea typeface="+mn-ea"/>
              <a:cs typeface="+mn-cs"/>
            </a:rPr>
            <a:t>自主財源の確保に努め、国や県の補助金等を活用しながら、市民所得の向上や経済基盤の発展につなげるための施策に取り組</a:t>
          </a:r>
          <a:r>
            <a:rPr kumimoji="1" lang="ja-JP" altLang="en-US" sz="1050">
              <a:solidFill>
                <a:schemeClr val="dk1"/>
              </a:solidFill>
              <a:effectLst/>
              <a:latin typeface="+mn-lt"/>
              <a:ea typeface="+mn-ea"/>
              <a:cs typeface="+mn-cs"/>
            </a:rPr>
            <a:t>むとともに</a:t>
          </a:r>
          <a:r>
            <a:rPr kumimoji="1" lang="ja-JP" altLang="ja-JP" sz="1050">
              <a:solidFill>
                <a:schemeClr val="dk1"/>
              </a:solidFill>
              <a:effectLst/>
              <a:latin typeface="+mn-lt"/>
              <a:ea typeface="+mn-ea"/>
              <a:cs typeface="+mn-cs"/>
            </a:rPr>
            <a:t>限られた財源の有効活用と市税の徴収強化により収入確保に努める</a:t>
          </a:r>
          <a:r>
            <a:rPr kumimoji="1" lang="ja-JP" altLang="en-US" sz="1050">
              <a:solidFill>
                <a:schemeClr val="dk1"/>
              </a:solidFill>
              <a:effectLst/>
              <a:latin typeface="+mn-lt"/>
              <a:ea typeface="+mn-ea"/>
              <a:cs typeface="+mn-cs"/>
            </a:rPr>
            <a:t>必要がある</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40</xdr:row>
      <xdr:rowOff>54610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160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40</xdr:row>
      <xdr:rowOff>30480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81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30480</xdr:rowOff>
    </xdr:from>
    <xdr:to>
      <xdr:col>15</xdr:col>
      <xdr:colOff>82550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124460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850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3810</xdr:rowOff>
    </xdr:from>
    <xdr:to>
      <xdr:col>23</xdr:col>
      <xdr:colOff>184150</xdr:colOff>
      <xdr:row>40</xdr:row>
      <xdr:rowOff>105410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20337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151130</xdr:rowOff>
    </xdr:from>
    <xdr:to>
      <xdr:col>15</xdr:col>
      <xdr:colOff>133350</xdr:colOff>
      <xdr:row>40</xdr:row>
      <xdr:rowOff>81280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年度に固定資産税収が増加したことや経常経費の削減により</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年度までは改善傾向にあったが、固定資産税の減価償却による減少や人口減少に伴い交付税の</a:t>
          </a:r>
          <a:r>
            <a:rPr kumimoji="1" lang="ja-JP" altLang="en-US" sz="1100">
              <a:solidFill>
                <a:schemeClr val="dk1"/>
              </a:solidFill>
              <a:effectLst/>
              <a:latin typeface="+mn-lt"/>
              <a:ea typeface="+mn-ea"/>
              <a:cs typeface="+mn-cs"/>
            </a:rPr>
            <a:t>大幅な増加は</a:t>
          </a:r>
          <a:r>
            <a:rPr kumimoji="1" lang="ja-JP" altLang="ja-JP" sz="1100">
              <a:solidFill>
                <a:schemeClr val="dk1"/>
              </a:solidFill>
              <a:effectLst/>
              <a:latin typeface="+mn-lt"/>
              <a:ea typeface="+mn-ea"/>
              <a:cs typeface="+mn-cs"/>
            </a:rPr>
            <a:t>見込</a:t>
          </a:r>
          <a:r>
            <a:rPr kumimoji="1" lang="ja-JP" altLang="en-US" sz="1100">
              <a:solidFill>
                <a:schemeClr val="dk1"/>
              </a:solidFill>
              <a:effectLst/>
              <a:latin typeface="+mn-lt"/>
              <a:ea typeface="+mn-ea"/>
              <a:cs typeface="+mn-cs"/>
            </a:rPr>
            <a:t>めないことから、</a:t>
          </a:r>
          <a:r>
            <a:rPr kumimoji="1" lang="ja-JP" altLang="ja-JP"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年度以降は再び経常収支比率</a:t>
          </a:r>
          <a:r>
            <a:rPr kumimoji="1" lang="ja-JP" altLang="en-US" sz="1100">
              <a:solidFill>
                <a:schemeClr val="dk1"/>
              </a:solidFill>
              <a:effectLst/>
              <a:latin typeface="+mn-lt"/>
              <a:ea typeface="+mn-ea"/>
              <a:cs typeface="+mn-cs"/>
            </a:rPr>
            <a:t>が悪化傾向にある</a:t>
          </a:r>
          <a:r>
            <a:rPr kumimoji="1" lang="ja-JP" altLang="ja-JP" sz="1100">
              <a:solidFill>
                <a:schemeClr val="dk1"/>
              </a:solidFill>
              <a:effectLst/>
              <a:latin typeface="+mn-lt"/>
              <a:ea typeface="+mn-ea"/>
              <a:cs typeface="+mn-cs"/>
            </a:rPr>
            <a:t>。今後も引き続き経常経費の削減に努めていく必要がある。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35741</xdr:rowOff>
    </xdr:from>
    <xdr:to>
      <xdr:col>23</xdr:col>
      <xdr:colOff>133350</xdr:colOff>
      <xdr:row>60</xdr:row>
      <xdr:rowOff>59872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2274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58965</xdr:rowOff>
    </xdr:from>
    <xdr:to>
      <xdr:col>19</xdr:col>
      <xdr:colOff>133350</xdr:colOff>
      <xdr:row>60</xdr:row>
      <xdr:rowOff>35741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74515"/>
          <a:ext cx="889000" cy="14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58965</xdr:rowOff>
    </xdr:from>
    <xdr:to>
      <xdr:col>15</xdr:col>
      <xdr:colOff>82550</xdr:colOff>
      <xdr:row>60</xdr:row>
      <xdr:rowOff>25400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745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61</xdr:row>
      <xdr:rowOff>102144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1240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25599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156391</xdr:rowOff>
    </xdr:from>
    <xdr:to>
      <xdr:col>19</xdr:col>
      <xdr:colOff>184150</xdr:colOff>
      <xdr:row>60</xdr:row>
      <xdr:rowOff>86541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96718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8165</xdr:rowOff>
    </xdr:from>
    <xdr:to>
      <xdr:col>15</xdr:col>
      <xdr:colOff>133350</xdr:colOff>
      <xdr:row>59</xdr:row>
      <xdr:rowOff>109765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119942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51344</xdr:rowOff>
    </xdr:from>
    <xdr:to>
      <xdr:col>7</xdr:col>
      <xdr:colOff>31750</xdr:colOff>
      <xdr:row>61</xdr:row>
      <xdr:rowOff>152944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137721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飛び地・離島地域による市町村合併をしたことで地理的要因や合併後の均衡ある発展、更に災害・原子力対策のため各支所に一定数の職員配置が必要であることから、類似団体平均値を大きく上回っている。これまでも事務事業の見直しや枠配分予算の設定等による物件費の抑制や人件費の削減に努めてきたが、今後は人口減少が進む中で各種事業の廃止や縮小、民間委託や指定管理制度の導入など、あらゆる角度からの削減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151881</xdr:rowOff>
    </xdr:from>
    <xdr:to>
      <xdr:col>23</xdr:col>
      <xdr:colOff>133350</xdr:colOff>
      <xdr:row>82</xdr:row>
      <xdr:rowOff>155665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0781"/>
          <a:ext cx="8382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137971</xdr:rowOff>
    </xdr:from>
    <xdr:to>
      <xdr:col>19</xdr:col>
      <xdr:colOff>133350</xdr:colOff>
      <xdr:row>82</xdr:row>
      <xdr:rowOff>151881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96871"/>
          <a:ext cx="889000" cy="1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131088</xdr:rowOff>
    </xdr:from>
    <xdr:to>
      <xdr:col>15</xdr:col>
      <xdr:colOff>82550</xdr:colOff>
      <xdr:row>82</xdr:row>
      <xdr:rowOff>137971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89988"/>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108986</xdr:rowOff>
    </xdr:from>
    <xdr:to>
      <xdr:col>11</xdr:col>
      <xdr:colOff>31750</xdr:colOff>
      <xdr:row>82</xdr:row>
      <xdr:rowOff>131088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67886"/>
          <a:ext cx="889000" cy="2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104865</xdr:rowOff>
    </xdr:from>
    <xdr:to>
      <xdr:col>23</xdr:col>
      <xdr:colOff>184150</xdr:colOff>
      <xdr:row>83</xdr:row>
      <xdr:rowOff>35015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76942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3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101081</xdr:rowOff>
    </xdr:from>
    <xdr:to>
      <xdr:col>19</xdr:col>
      <xdr:colOff>184150</xdr:colOff>
      <xdr:row>83</xdr:row>
      <xdr:rowOff>31231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16008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46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87171</xdr:rowOff>
    </xdr:from>
    <xdr:to>
      <xdr:col>15</xdr:col>
      <xdr:colOff>133350</xdr:colOff>
      <xdr:row>83</xdr:row>
      <xdr:rowOff>17321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2098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3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80288</xdr:rowOff>
    </xdr:from>
    <xdr:to>
      <xdr:col>11</xdr:col>
      <xdr:colOff>82550</xdr:colOff>
      <xdr:row>83</xdr:row>
      <xdr:rowOff>10438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166665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2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58186</xdr:rowOff>
    </xdr:from>
    <xdr:to>
      <xdr:col>7</xdr:col>
      <xdr:colOff>31750</xdr:colOff>
      <xdr:row>82</xdr:row>
      <xdr:rowOff>159786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144563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0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以前から類似団体平均値を上回っているため、今後は職能と成果を重視する給与体系へと移行を図るとともに、昇進・昇給の適正化を図っていく。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104422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071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205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本市は、本土地域及び飛び地・離島地域による新設合併のため、各支所にもある程度の職員配置が必要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ため、類似団体の平均を上回っている。</a:t>
          </a:r>
          <a:r>
            <a:rPr kumimoji="1" lang="ja-JP" altLang="en-US" sz="1100">
              <a:solidFill>
                <a:schemeClr val="dk1"/>
              </a:solidFill>
              <a:effectLst/>
              <a:latin typeface="+mn-lt"/>
              <a:ea typeface="+mn-ea"/>
              <a:cs typeface="+mn-cs"/>
            </a:rPr>
            <a:t>現状ではおおむね必要最小限の定員であると認識しているが、今後の行政需要や財政状況等を踏まえ、定年延長に伴う影響を含め社会情勢や市民サービスに与える影響などを加味したうえで定員管理を行う。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114427</xdr:rowOff>
    </xdr:from>
    <xdr:to>
      <xdr:col>81</xdr:col>
      <xdr:colOff>44450</xdr:colOff>
      <xdr:row>62</xdr:row>
      <xdr:rowOff>139361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44327"/>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114427</xdr:rowOff>
    </xdr:from>
    <xdr:to>
      <xdr:col>77</xdr:col>
      <xdr:colOff>44450</xdr:colOff>
      <xdr:row>62</xdr:row>
      <xdr:rowOff>129709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744327"/>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106383</xdr:rowOff>
    </xdr:from>
    <xdr:to>
      <xdr:col>72</xdr:col>
      <xdr:colOff>203200</xdr:colOff>
      <xdr:row>62</xdr:row>
      <xdr:rowOff>129709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36283"/>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93514</xdr:rowOff>
    </xdr:from>
    <xdr:to>
      <xdr:col>68</xdr:col>
      <xdr:colOff>152400</xdr:colOff>
      <xdr:row>62</xdr:row>
      <xdr:rowOff>106383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23414"/>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88561</xdr:rowOff>
    </xdr:from>
    <xdr:to>
      <xdr:col>81</xdr:col>
      <xdr:colOff>95250</xdr:colOff>
      <xdr:row>63</xdr:row>
      <xdr:rowOff>18711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60638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9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63627</xdr:rowOff>
    </xdr:from>
    <xdr:to>
      <xdr:col>77</xdr:col>
      <xdr:colOff>95250</xdr:colOff>
      <xdr:row>62</xdr:row>
      <xdr:rowOff>165227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150004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7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78909</xdr:rowOff>
    </xdr:from>
    <xdr:to>
      <xdr:col>73</xdr:col>
      <xdr:colOff>44450</xdr:colOff>
      <xdr:row>63</xdr:row>
      <xdr:rowOff>9059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165286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9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55583</xdr:rowOff>
    </xdr:from>
    <xdr:to>
      <xdr:col>68</xdr:col>
      <xdr:colOff>203200</xdr:colOff>
      <xdr:row>62</xdr:row>
      <xdr:rowOff>157183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141960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7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42714</xdr:rowOff>
    </xdr:from>
    <xdr:to>
      <xdr:col>64</xdr:col>
      <xdr:colOff>152400</xdr:colOff>
      <xdr:row>62</xdr:row>
      <xdr:rowOff>144314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7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129091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5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年度以降、標準税収入額が増加したことや</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繰上償還したことにより改善している。ただし、今後は地方債を活用した大型事業が予定されており、それらの起債償還が始まると比率が悪化する見込みである。今後も引き続き事業の厳選化・重点化を図りつつ、市債の発行にあたっても当該年度の元金償還金以下に抑制するとともに、将来の負担を検証し極力有利な起債を活用するなど公債費の抑制が必要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52176</xdr:rowOff>
    </xdr:from>
    <xdr:to>
      <xdr:col>81</xdr:col>
      <xdr:colOff>44450</xdr:colOff>
      <xdr:row>37</xdr:row>
      <xdr:rowOff>52176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958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52176</xdr:rowOff>
    </xdr:from>
    <xdr:to>
      <xdr:col>77</xdr:col>
      <xdr:colOff>44450</xdr:colOff>
      <xdr:row>37</xdr:row>
      <xdr:rowOff>54187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9582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68263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9783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68263</xdr:rowOff>
    </xdr:from>
    <xdr:to>
      <xdr:col>68</xdr:col>
      <xdr:colOff>152400</xdr:colOff>
      <xdr:row>37</xdr:row>
      <xdr:rowOff>84349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1191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1376</xdr:rowOff>
    </xdr:from>
    <xdr:to>
      <xdr:col>81</xdr:col>
      <xdr:colOff>95250</xdr:colOff>
      <xdr:row>37</xdr:row>
      <xdr:rowOff>102976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144903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1376</xdr:rowOff>
    </xdr:from>
    <xdr:to>
      <xdr:col>77</xdr:col>
      <xdr:colOff>95250</xdr:colOff>
      <xdr:row>37</xdr:row>
      <xdr:rowOff>102976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87753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89764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17463</xdr:rowOff>
    </xdr:from>
    <xdr:to>
      <xdr:col>68</xdr:col>
      <xdr:colOff>203200</xdr:colOff>
      <xdr:row>37</xdr:row>
      <xdr:rowOff>119063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103840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33549</xdr:rowOff>
    </xdr:from>
    <xdr:to>
      <xdr:col>64</xdr:col>
      <xdr:colOff>152400</xdr:colOff>
      <xdr:row>37</xdr:row>
      <xdr:rowOff>135149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119926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充当可能基金の増加、</a:t>
          </a:r>
          <a:r>
            <a:rPr lang="ja-JP" altLang="ja-JP" sz="1100">
              <a:solidFill>
                <a:schemeClr val="dk1"/>
              </a:solidFill>
              <a:effectLst/>
              <a:latin typeface="+mn-lt"/>
              <a:ea typeface="+mn-ea"/>
              <a:cs typeface="+mn-cs"/>
            </a:rPr>
            <a:t>地方債の新規発行の抑制及び繰上償還により地方債の現在高が減少したこと</a:t>
          </a:r>
          <a:r>
            <a:rPr kumimoji="1" lang="ja-JP" altLang="ja-JP" sz="1100">
              <a:solidFill>
                <a:schemeClr val="dk1"/>
              </a:solidFill>
              <a:effectLst/>
              <a:latin typeface="+mn-lt"/>
              <a:ea typeface="+mn-ea"/>
              <a:cs typeface="+mn-cs"/>
            </a:rPr>
            <a:t>で将来負担比率は前年度に比べ減少している。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標準財政規模は減少していく見込みであることから、標準財政規模に見合った支出を心がけていくとともに、引き続き公債費の抑制を図り財政健全化に努める。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48260</xdr:rowOff>
    </xdr:from>
    <xdr:to>
      <xdr:col>81</xdr:col>
      <xdr:colOff>44450</xdr:colOff>
      <xdr:row>15</xdr:row>
      <xdr:rowOff>100542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20010"/>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100542</xdr:rowOff>
    </xdr:from>
    <xdr:to>
      <xdr:col>77</xdr:col>
      <xdr:colOff>44450</xdr:colOff>
      <xdr:row>16</xdr:row>
      <xdr:rowOff>14351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72292"/>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14351</xdr:rowOff>
    </xdr:from>
    <xdr:to>
      <xdr:col>72</xdr:col>
      <xdr:colOff>203200</xdr:colOff>
      <xdr:row>17</xdr:row>
      <xdr:rowOff>68919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57551"/>
          <a:ext cx="889000" cy="22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68919</xdr:rowOff>
    </xdr:from>
    <xdr:to>
      <xdr:col>68</xdr:col>
      <xdr:colOff>152400</xdr:colOff>
      <xdr:row>17</xdr:row>
      <xdr:rowOff>125222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83569"/>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168910</xdr:rowOff>
    </xdr:from>
    <xdr:to>
      <xdr:col>81</xdr:col>
      <xdr:colOff>95250</xdr:colOff>
      <xdr:row>15</xdr:row>
      <xdr:rowOff>99060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140987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4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49742</xdr:rowOff>
    </xdr:from>
    <xdr:to>
      <xdr:col>77</xdr:col>
      <xdr:colOff>95250</xdr:colOff>
      <xdr:row>15</xdr:row>
      <xdr:rowOff>151342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136119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0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135001</xdr:rowOff>
    </xdr:from>
    <xdr:to>
      <xdr:col>73</xdr:col>
      <xdr:colOff>44450</xdr:colOff>
      <xdr:row>16</xdr:row>
      <xdr:rowOff>65151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49928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18119</xdr:rowOff>
    </xdr:from>
    <xdr:to>
      <xdr:col>68</xdr:col>
      <xdr:colOff>203200</xdr:colOff>
      <xdr:row>17</xdr:row>
      <xdr:rowOff>119719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3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104496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74422</xdr:rowOff>
    </xdr:from>
    <xdr:to>
      <xdr:col>64</xdr:col>
      <xdr:colOff>152400</xdr:colOff>
      <xdr:row>18</xdr:row>
      <xdr:rowOff>4572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160799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20,983
20,679
130.55
19,639,273
19,008,455
491,268
9,255,267
17,312,645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職員数の削減に加え、時間外勤務手当の削減、各種委員の見直しなど経常的な人件費の抑制を継続的に取り組んでいるが、飛び地・離島地域による市町村合併をしたことで地理的要因や合併後の均衡ある発展、更に災害・原子力対策のため各支所に一定数の職員配置が必要であるため、類似団体平均値をやや上回っている。今後は人口推移を注視し人口規模に見合った適正な職員配置を行い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88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97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9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4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事業の見直しや枠配分予算の設定により需用費の削減や一部委託料の圧縮が図られ類似団体平均値を下回ってきている。今後も経常的な維持管理経費と公共施設の維持の総合的なバランスを保ちながら必要最小限の経費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6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14</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3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15</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3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16</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958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近年、障害者等の自立支援事業に関する事業所の設立や制度の周知が図られ多様なサービスの提供に対する利用の増加や介護・訓練等の給付費の増加がみられ</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年度は前年比で</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ポイント増加している</a:t>
          </a:r>
          <a:r>
            <a:rPr kumimoji="1" lang="ja-JP" altLang="ja-JP" sz="1100">
              <a:solidFill>
                <a:schemeClr val="dk1"/>
              </a:solidFill>
              <a:effectLst/>
              <a:latin typeface="+mn-lt"/>
              <a:ea typeface="+mn-ea"/>
              <a:cs typeface="+mn-cs"/>
            </a:rPr>
            <a:t>。一方で、生活困窮者への就労支援及び就労相談、家計改善相談業務のサポート体制の充実などの成果により、以前は県内で高い水準</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あった生活保護受給者比率は近年低下してきている。引き続き、サポート体制の充実等により受給率を下げることで扶助費の抑制を図る。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07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5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133350</xdr:rowOff>
    </xdr:from>
    <xdr:to>
      <xdr:col>15</xdr:col>
      <xdr:colOff>98425</xdr:colOff>
      <xdr:row>58</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0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58</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82550</xdr:rowOff>
    </xdr:from>
    <xdr:to>
      <xdr:col>11</xdr:col>
      <xdr:colOff>60325</xdr:colOff>
      <xdr:row>58</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類似団体平均値を下回っているが、診療所事業などの特別会計への繰出金が</a:t>
          </a:r>
          <a:r>
            <a:rPr kumimoji="1" lang="ja-JP" altLang="en-US" sz="1100">
              <a:solidFill>
                <a:schemeClr val="dk1"/>
              </a:solidFill>
              <a:effectLst/>
              <a:latin typeface="+mn-lt"/>
              <a:ea typeface="+mn-ea"/>
              <a:cs typeface="+mn-cs"/>
            </a:rPr>
            <a:t>外来</a:t>
          </a:r>
          <a:r>
            <a:rPr kumimoji="1" lang="ja-JP" altLang="ja-JP" sz="1100">
              <a:solidFill>
                <a:schemeClr val="dk1"/>
              </a:solidFill>
              <a:effectLst/>
              <a:latin typeface="+mn-lt"/>
              <a:ea typeface="+mn-ea"/>
              <a:cs typeface="+mn-cs"/>
            </a:rPr>
            <a:t>患者</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の減少等により増加傾向にある。今後は診療所事業については患者数の確保に向けた取り組みを検討し経営基盤の安定化を図ることで普通会計の負担を減らしていくよう努める。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67128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03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1815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129722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56</xdr:row>
      <xdr:rowOff>34472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59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78922</xdr:rowOff>
    </xdr:from>
    <xdr:to>
      <xdr:col>69</xdr:col>
      <xdr:colOff>142875</xdr:colOff>
      <xdr:row>56</xdr:row>
      <xdr:rowOff>9072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っているが、今後老朽化した水道施設の維持管理や更新による水道事業に対する補助金の増加が予想される。引き続き優先度を勘案しながら補助金等の見直しを進めるとともに、適正かつ効果的な補助金交付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136144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19558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809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65278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年度から実施してきた繰上償還及び新発債の抑制の効果により徐々に改善してきた。引き続き事業の厳選・重点化を図りつつ、市債の発行に当たっても年度間の平準化を図り圧縮に努める。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75</xdr:row>
      <xdr:rowOff>35560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543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139082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26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35560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71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27940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7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62230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86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24782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1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71137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48277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63517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97807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市独自の子育て支援に関する政策の充実を図って</a:t>
          </a:r>
          <a:r>
            <a:rPr kumimoji="1" lang="ja-JP" altLang="en-US" sz="1050">
              <a:solidFill>
                <a:schemeClr val="dk1"/>
              </a:solidFill>
              <a:effectLst/>
              <a:latin typeface="+mn-lt"/>
              <a:ea typeface="+mn-ea"/>
              <a:cs typeface="+mn-cs"/>
            </a:rPr>
            <a:t>いることや</a:t>
          </a:r>
          <a:r>
            <a:rPr kumimoji="1" lang="ja-JP" altLang="ja-JP" sz="1050">
              <a:solidFill>
                <a:schemeClr val="dk1"/>
              </a:solidFill>
              <a:effectLst/>
              <a:latin typeface="+mn-lt"/>
              <a:ea typeface="+mn-ea"/>
              <a:cs typeface="+mn-cs"/>
            </a:rPr>
            <a:t>一部事務組合への負担金や障害者等への給付費</a:t>
          </a:r>
          <a:r>
            <a:rPr kumimoji="1" lang="ja-JP" altLang="en-US" sz="1050">
              <a:solidFill>
                <a:schemeClr val="dk1"/>
              </a:solidFill>
              <a:effectLst/>
              <a:latin typeface="+mn-lt"/>
              <a:ea typeface="+mn-ea"/>
              <a:cs typeface="+mn-cs"/>
            </a:rPr>
            <a:t>並びに</a:t>
          </a:r>
          <a:r>
            <a:rPr kumimoji="1" lang="ja-JP" altLang="ja-JP" sz="1050">
              <a:solidFill>
                <a:schemeClr val="dk1"/>
              </a:solidFill>
              <a:effectLst/>
              <a:latin typeface="+mn-lt"/>
              <a:ea typeface="+mn-ea"/>
              <a:cs typeface="+mn-cs"/>
            </a:rPr>
            <a:t>診療所事業や後期高齢者医療などの特別会計への繰出金が増加傾向にある</a:t>
          </a:r>
          <a:r>
            <a:rPr kumimoji="1" lang="ja-JP" altLang="en-US" sz="1050">
              <a:solidFill>
                <a:schemeClr val="dk1"/>
              </a:solidFill>
              <a:effectLst/>
              <a:latin typeface="+mn-lt"/>
              <a:ea typeface="+mn-ea"/>
              <a:cs typeface="+mn-cs"/>
            </a:rPr>
            <a:t>ため、令和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年度以降悪化し令和</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年度には類似団体平均値を</a:t>
          </a:r>
          <a:r>
            <a:rPr kumimoji="1" lang="en-US" altLang="ja-JP" sz="1050">
              <a:solidFill>
                <a:schemeClr val="dk1"/>
              </a:solidFill>
              <a:effectLst/>
              <a:latin typeface="+mn-lt"/>
              <a:ea typeface="+mn-ea"/>
              <a:cs typeface="+mn-cs"/>
            </a:rPr>
            <a:t>0.2</a:t>
          </a:r>
          <a:r>
            <a:rPr kumimoji="1" lang="ja-JP" altLang="en-US" sz="1050">
              <a:solidFill>
                <a:schemeClr val="dk1"/>
              </a:solidFill>
              <a:effectLst/>
              <a:latin typeface="+mn-lt"/>
              <a:ea typeface="+mn-ea"/>
              <a:cs typeface="+mn-cs"/>
            </a:rPr>
            <a:t>ポイント上回った</a:t>
          </a:r>
          <a:r>
            <a:rPr kumimoji="1" lang="ja-JP" altLang="ja-JP" sz="1050">
              <a:solidFill>
                <a:schemeClr val="dk1"/>
              </a:solidFill>
              <a:effectLst/>
              <a:latin typeface="+mn-lt"/>
              <a:ea typeface="+mn-ea"/>
              <a:cs typeface="+mn-cs"/>
            </a:rPr>
            <a:t>。今後も引き続き事務事業の見直しや枠配分予算の設定等による物件費の抑制や人件費の削減に努めるとともに、特別会計については経営基盤の安定化を図り、普通会計の負担を減らしていくように努める。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19558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931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62992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5146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67563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51460"/>
          <a:ext cx="889000" cy="1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143002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97763"/>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323</xdr:rowOff>
    </xdr:from>
    <xdr:to>
      <xdr:col>29</xdr:col>
      <xdr:colOff>127000</xdr:colOff>
      <xdr:row>15</xdr:row>
      <xdr:rowOff>73562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19698"/>
          <a:ext cx="647700" cy="7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66846</xdr:rowOff>
    </xdr:from>
    <xdr:to>
      <xdr:col>26</xdr:col>
      <xdr:colOff>50800</xdr:colOff>
      <xdr:row>15</xdr:row>
      <xdr:rowOff>73562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86221"/>
          <a:ext cx="698500" cy="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66846</xdr:rowOff>
    </xdr:from>
    <xdr:to>
      <xdr:col>22</xdr:col>
      <xdr:colOff>114300</xdr:colOff>
      <xdr:row>15</xdr:row>
      <xdr:rowOff>90217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86221"/>
          <a:ext cx="698500" cy="23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90217</xdr:rowOff>
    </xdr:from>
    <xdr:to>
      <xdr:col>18</xdr:col>
      <xdr:colOff>177800</xdr:colOff>
      <xdr:row>15</xdr:row>
      <xdr:rowOff>107068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09592"/>
          <a:ext cx="6985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120973</xdr:rowOff>
    </xdr:from>
    <xdr:to>
      <xdr:col>29</xdr:col>
      <xdr:colOff>177800</xdr:colOff>
      <xdr:row>15</xdr:row>
      <xdr:rowOff>51123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68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137500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22762</xdr:rowOff>
    </xdr:from>
    <xdr:to>
      <xdr:col>26</xdr:col>
      <xdr:colOff>101600</xdr:colOff>
      <xdr:row>15</xdr:row>
      <xdr:rowOff>124362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42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134539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1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16046</xdr:rowOff>
    </xdr:from>
    <xdr:to>
      <xdr:col>22</xdr:col>
      <xdr:colOff>165100</xdr:colOff>
      <xdr:row>15</xdr:row>
      <xdr:rowOff>117646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3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127823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0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39417</xdr:rowOff>
    </xdr:from>
    <xdr:to>
      <xdr:col>19</xdr:col>
      <xdr:colOff>38100</xdr:colOff>
      <xdr:row>15</xdr:row>
      <xdr:rowOff>141017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5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151194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2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56268</xdr:rowOff>
    </xdr:from>
    <xdr:to>
      <xdr:col>15</xdr:col>
      <xdr:colOff>101600</xdr:colOff>
      <xdr:row>15</xdr:row>
      <xdr:rowOff>157868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7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168045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9816</xdr:rowOff>
    </xdr:from>
    <xdr:to>
      <xdr:col>29</xdr:col>
      <xdr:colOff>127000</xdr:colOff>
      <xdr:row>38</xdr:row>
      <xdr:rowOff>19078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477416"/>
          <a:ext cx="647700" cy="9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3855</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71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9816</xdr:rowOff>
    </xdr:from>
    <xdr:to>
      <xdr:col>26</xdr:col>
      <xdr:colOff>50800</xdr:colOff>
      <xdr:row>38</xdr:row>
      <xdr:rowOff>12275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77416"/>
          <a:ext cx="698500" cy="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12275</xdr:rowOff>
    </xdr:from>
    <xdr:to>
      <xdr:col>22</xdr:col>
      <xdr:colOff>114300</xdr:colOff>
      <xdr:row>38</xdr:row>
      <xdr:rowOff>23454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79875"/>
          <a:ext cx="698500" cy="1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19986</xdr:rowOff>
    </xdr:from>
    <xdr:to>
      <xdr:col>18</xdr:col>
      <xdr:colOff>177800</xdr:colOff>
      <xdr:row>38</xdr:row>
      <xdr:rowOff>23454</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487586"/>
          <a:ext cx="698500" cy="3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311178</xdr:rowOff>
    </xdr:from>
    <xdr:to>
      <xdr:col>29</xdr:col>
      <xdr:colOff>177800</xdr:colOff>
      <xdr:row>38</xdr:row>
      <xdr:rowOff>69878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3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156255</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8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301916</xdr:rowOff>
    </xdr:from>
    <xdr:to>
      <xdr:col>26</xdr:col>
      <xdr:colOff>101600</xdr:colOff>
      <xdr:row>38</xdr:row>
      <xdr:rowOff>60616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2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70793</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9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304375</xdr:rowOff>
    </xdr:from>
    <xdr:to>
      <xdr:col>22</xdr:col>
      <xdr:colOff>165100</xdr:colOff>
      <xdr:row>38</xdr:row>
      <xdr:rowOff>63075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2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73252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9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315554</xdr:rowOff>
    </xdr:from>
    <xdr:to>
      <xdr:col>19</xdr:col>
      <xdr:colOff>38100</xdr:colOff>
      <xdr:row>38</xdr:row>
      <xdr:rowOff>74254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4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84431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0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312086</xdr:rowOff>
    </xdr:from>
    <xdr:to>
      <xdr:col>15</xdr:col>
      <xdr:colOff>101600</xdr:colOff>
      <xdr:row>38</xdr:row>
      <xdr:rowOff>70786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3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80963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20,983
20,679
130.55
19,639,273
19,008,455
491,268
9,255,267
17,312,645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24747</xdr:rowOff>
    </xdr:from>
    <xdr:to>
      <xdr:col>24</xdr:col>
      <xdr:colOff>63500</xdr:colOff>
      <xdr:row>34</xdr:row>
      <xdr:rowOff>101546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54047"/>
          <a:ext cx="838200" cy="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98334</xdr:rowOff>
    </xdr:from>
    <xdr:to>
      <xdr:col>19</xdr:col>
      <xdr:colOff>177800</xdr:colOff>
      <xdr:row>34</xdr:row>
      <xdr:rowOff>101546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27634"/>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98334</xdr:rowOff>
    </xdr:from>
    <xdr:to>
      <xdr:col>15</xdr:col>
      <xdr:colOff>50800</xdr:colOff>
      <xdr:row>34</xdr:row>
      <xdr:rowOff>127464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27634"/>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127464</xdr:rowOff>
    </xdr:from>
    <xdr:to>
      <xdr:col>10</xdr:col>
      <xdr:colOff>114300</xdr:colOff>
      <xdr:row>35</xdr:row>
      <xdr:rowOff>102547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56764"/>
          <a:ext cx="889000" cy="1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145397</xdr:rowOff>
    </xdr:from>
    <xdr:to>
      <xdr:col>24</xdr:col>
      <xdr:colOff>114300</xdr:colOff>
      <xdr:row>34</xdr:row>
      <xdr:rowOff>75547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168274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5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50746</xdr:rowOff>
    </xdr:from>
    <xdr:to>
      <xdr:col>20</xdr:col>
      <xdr:colOff>38100</xdr:colOff>
      <xdr:row>34</xdr:row>
      <xdr:rowOff>152346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8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168873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5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47534</xdr:rowOff>
    </xdr:from>
    <xdr:to>
      <xdr:col>15</xdr:col>
      <xdr:colOff>101600</xdr:colOff>
      <xdr:row>34</xdr:row>
      <xdr:rowOff>149134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165661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76664</xdr:rowOff>
    </xdr:from>
    <xdr:to>
      <xdr:col>10</xdr:col>
      <xdr:colOff>165100</xdr:colOff>
      <xdr:row>35</xdr:row>
      <xdr:rowOff>6814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0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23341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8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51747</xdr:rowOff>
    </xdr:from>
    <xdr:to>
      <xdr:col>6</xdr:col>
      <xdr:colOff>38100</xdr:colOff>
      <xdr:row>35</xdr:row>
      <xdr:rowOff>153347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169874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2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149179</xdr:rowOff>
    </xdr:from>
    <xdr:to>
      <xdr:col>24</xdr:col>
      <xdr:colOff>63500</xdr:colOff>
      <xdr:row>57</xdr:row>
      <xdr:rowOff>154917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21829"/>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149179</xdr:rowOff>
    </xdr:from>
    <xdr:to>
      <xdr:col>19</xdr:col>
      <xdr:colOff>177800</xdr:colOff>
      <xdr:row>57</xdr:row>
      <xdr:rowOff>160762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21829"/>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160762</xdr:rowOff>
    </xdr:from>
    <xdr:to>
      <xdr:col>15</xdr:col>
      <xdr:colOff>50800</xdr:colOff>
      <xdr:row>57</xdr:row>
      <xdr:rowOff>162232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3341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159708</xdr:rowOff>
    </xdr:from>
    <xdr:to>
      <xdr:col>10</xdr:col>
      <xdr:colOff>114300</xdr:colOff>
      <xdr:row>57</xdr:row>
      <xdr:rowOff>162232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32358"/>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104117</xdr:rowOff>
    </xdr:from>
    <xdr:to>
      <xdr:col>24</xdr:col>
      <xdr:colOff>114300</xdr:colOff>
      <xdr:row>58</xdr:row>
      <xdr:rowOff>34267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126994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2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98379</xdr:rowOff>
    </xdr:from>
    <xdr:to>
      <xdr:col>20</xdr:col>
      <xdr:colOff>38100</xdr:colOff>
      <xdr:row>58</xdr:row>
      <xdr:rowOff>28529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45056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109962</xdr:rowOff>
    </xdr:from>
    <xdr:to>
      <xdr:col>15</xdr:col>
      <xdr:colOff>101600</xdr:colOff>
      <xdr:row>58</xdr:row>
      <xdr:rowOff>40112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8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56639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5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111432</xdr:rowOff>
    </xdr:from>
    <xdr:to>
      <xdr:col>10</xdr:col>
      <xdr:colOff>165100</xdr:colOff>
      <xdr:row>58</xdr:row>
      <xdr:rowOff>41582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58109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5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108908</xdr:rowOff>
    </xdr:from>
    <xdr:to>
      <xdr:col>6</xdr:col>
      <xdr:colOff>38100</xdr:colOff>
      <xdr:row>58</xdr:row>
      <xdr:rowOff>39058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55585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25019</xdr:rowOff>
    </xdr:from>
    <xdr:to>
      <xdr:col>24</xdr:col>
      <xdr:colOff>63500</xdr:colOff>
      <xdr:row>78</xdr:row>
      <xdr:rowOff>46279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98119"/>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25019</xdr:rowOff>
    </xdr:from>
    <xdr:to>
      <xdr:col>19</xdr:col>
      <xdr:colOff>177800</xdr:colOff>
      <xdr:row>78</xdr:row>
      <xdr:rowOff>67348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98119"/>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67348</xdr:rowOff>
    </xdr:from>
    <xdr:to>
      <xdr:col>15</xdr:col>
      <xdr:colOff>50800</xdr:colOff>
      <xdr:row>78</xdr:row>
      <xdr:rowOff>99067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40448"/>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90684</xdr:rowOff>
    </xdr:from>
    <xdr:to>
      <xdr:col>10</xdr:col>
      <xdr:colOff>114300</xdr:colOff>
      <xdr:row>78</xdr:row>
      <xdr:rowOff>99067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6378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166929</xdr:rowOff>
    </xdr:from>
    <xdr:to>
      <xdr:col>24</xdr:col>
      <xdr:colOff>114300</xdr:colOff>
      <xdr:row>78</xdr:row>
      <xdr:rowOff>97079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145356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4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145669</xdr:rowOff>
    </xdr:from>
    <xdr:to>
      <xdr:col>20</xdr:col>
      <xdr:colOff>38100</xdr:colOff>
      <xdr:row>78</xdr:row>
      <xdr:rowOff>75819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66946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4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16548</xdr:rowOff>
    </xdr:from>
    <xdr:to>
      <xdr:col>15</xdr:col>
      <xdr:colOff>101600</xdr:colOff>
      <xdr:row>78</xdr:row>
      <xdr:rowOff>118148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109275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48267</xdr:rowOff>
    </xdr:from>
    <xdr:to>
      <xdr:col>10</xdr:col>
      <xdr:colOff>165100</xdr:colOff>
      <xdr:row>78</xdr:row>
      <xdr:rowOff>149867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140994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39884</xdr:rowOff>
    </xdr:from>
    <xdr:to>
      <xdr:col>6</xdr:col>
      <xdr:colOff>38100</xdr:colOff>
      <xdr:row>78</xdr:row>
      <xdr:rowOff>141484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132611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47986</xdr:rowOff>
    </xdr:from>
    <xdr:to>
      <xdr:col>24</xdr:col>
      <xdr:colOff>63500</xdr:colOff>
      <xdr:row>93</xdr:row>
      <xdr:rowOff>165996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92836"/>
          <a:ext cx="838200" cy="1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47354</xdr:rowOff>
    </xdr:from>
    <xdr:to>
      <xdr:col>19</xdr:col>
      <xdr:colOff>177800</xdr:colOff>
      <xdr:row>93</xdr:row>
      <xdr:rowOff>165996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992204"/>
          <a:ext cx="889000" cy="1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47354</xdr:rowOff>
    </xdr:from>
    <xdr:to>
      <xdr:col>15</xdr:col>
      <xdr:colOff>50800</xdr:colOff>
      <xdr:row>95</xdr:row>
      <xdr:rowOff>67858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992204"/>
          <a:ext cx="889000" cy="3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19503</xdr:rowOff>
    </xdr:from>
    <xdr:to>
      <xdr:col>10</xdr:col>
      <xdr:colOff>114300</xdr:colOff>
      <xdr:row>95</xdr:row>
      <xdr:rowOff>67858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07253"/>
          <a:ext cx="889000" cy="4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168636</xdr:rowOff>
    </xdr:from>
    <xdr:to>
      <xdr:col>24</xdr:col>
      <xdr:colOff>114300</xdr:colOff>
      <xdr:row>93</xdr:row>
      <xdr:rowOff>98786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20063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9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115196</xdr:rowOff>
    </xdr:from>
    <xdr:to>
      <xdr:col>20</xdr:col>
      <xdr:colOff>38100</xdr:colOff>
      <xdr:row>94</xdr:row>
      <xdr:rowOff>45346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61873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3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168004</xdr:rowOff>
    </xdr:from>
    <xdr:to>
      <xdr:col>15</xdr:col>
      <xdr:colOff>101600</xdr:colOff>
      <xdr:row>93</xdr:row>
      <xdr:rowOff>98154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9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114681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1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17058</xdr:rowOff>
    </xdr:from>
    <xdr:to>
      <xdr:col>10</xdr:col>
      <xdr:colOff>165100</xdr:colOff>
      <xdr:row>95</xdr:row>
      <xdr:rowOff>118658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135185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8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140153</xdr:rowOff>
    </xdr:from>
    <xdr:to>
      <xdr:col>6</xdr:col>
      <xdr:colOff>38100</xdr:colOff>
      <xdr:row>95</xdr:row>
      <xdr:rowOff>70303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86830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0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103494</xdr:rowOff>
    </xdr:from>
    <xdr:to>
      <xdr:col>55</xdr:col>
      <xdr:colOff>0</xdr:colOff>
      <xdr:row>36</xdr:row>
      <xdr:rowOff>127843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75694"/>
          <a:ext cx="838200" cy="2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116951</xdr:rowOff>
    </xdr:from>
    <xdr:to>
      <xdr:col>50</xdr:col>
      <xdr:colOff>114300</xdr:colOff>
      <xdr:row>36</xdr:row>
      <xdr:rowOff>127843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89151"/>
          <a:ext cx="8890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148958</xdr:rowOff>
    </xdr:from>
    <xdr:to>
      <xdr:col>45</xdr:col>
      <xdr:colOff>177800</xdr:colOff>
      <xdr:row>36</xdr:row>
      <xdr:rowOff>116951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06808"/>
          <a:ext cx="889000" cy="48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148958</xdr:rowOff>
    </xdr:from>
    <xdr:to>
      <xdr:col>41</xdr:col>
      <xdr:colOff>50800</xdr:colOff>
      <xdr:row>36</xdr:row>
      <xdr:rowOff>130072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06808"/>
          <a:ext cx="889000" cy="49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52694</xdr:rowOff>
    </xdr:from>
    <xdr:to>
      <xdr:col>55</xdr:col>
      <xdr:colOff>50800</xdr:colOff>
      <xdr:row>36</xdr:row>
      <xdr:rowOff>154294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2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75571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7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77043</xdr:rowOff>
    </xdr:from>
    <xdr:to>
      <xdr:col>50</xdr:col>
      <xdr:colOff>165100</xdr:colOff>
      <xdr:row>37</xdr:row>
      <xdr:rowOff>7193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23720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2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66151</xdr:rowOff>
    </xdr:from>
    <xdr:to>
      <xdr:col>46</xdr:col>
      <xdr:colOff>38100</xdr:colOff>
      <xdr:row>36</xdr:row>
      <xdr:rowOff>167751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12828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1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98158</xdr:rowOff>
    </xdr:from>
    <xdr:to>
      <xdr:col>41</xdr:col>
      <xdr:colOff>101600</xdr:colOff>
      <xdr:row>34</xdr:row>
      <xdr:rowOff>28308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44835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79272</xdr:rowOff>
    </xdr:from>
    <xdr:to>
      <xdr:col>36</xdr:col>
      <xdr:colOff>165100</xdr:colOff>
      <xdr:row>37</xdr:row>
      <xdr:rowOff>9422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25949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2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83869</xdr:rowOff>
    </xdr:from>
    <xdr:to>
      <xdr:col>55</xdr:col>
      <xdr:colOff>0</xdr:colOff>
      <xdr:row>57</xdr:row>
      <xdr:rowOff>145086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56519"/>
          <a:ext cx="838200" cy="6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83869</xdr:rowOff>
    </xdr:from>
    <xdr:to>
      <xdr:col>50</xdr:col>
      <xdr:colOff>114300</xdr:colOff>
      <xdr:row>57</xdr:row>
      <xdr:rowOff>149925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56519"/>
          <a:ext cx="889000" cy="6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31055</xdr:rowOff>
    </xdr:from>
    <xdr:to>
      <xdr:col>45</xdr:col>
      <xdr:colOff>177800</xdr:colOff>
      <xdr:row>57</xdr:row>
      <xdr:rowOff>149925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32255"/>
          <a:ext cx="889000" cy="2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31055</xdr:rowOff>
    </xdr:from>
    <xdr:to>
      <xdr:col>41</xdr:col>
      <xdr:colOff>50800</xdr:colOff>
      <xdr:row>57</xdr:row>
      <xdr:rowOff>12832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632255"/>
          <a:ext cx="889000" cy="1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94286</xdr:rowOff>
    </xdr:from>
    <xdr:to>
      <xdr:col>55</xdr:col>
      <xdr:colOff>50800</xdr:colOff>
      <xdr:row>58</xdr:row>
      <xdr:rowOff>24436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72713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33069</xdr:rowOff>
    </xdr:from>
    <xdr:to>
      <xdr:col>50</xdr:col>
      <xdr:colOff>165100</xdr:colOff>
      <xdr:row>57</xdr:row>
      <xdr:rowOff>134669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0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151196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58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99125</xdr:rowOff>
    </xdr:from>
    <xdr:to>
      <xdr:col>46</xdr:col>
      <xdr:colOff>38100</xdr:colOff>
      <xdr:row>58</xdr:row>
      <xdr:rowOff>29275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20402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151705</xdr:rowOff>
    </xdr:from>
    <xdr:to>
      <xdr:col>41</xdr:col>
      <xdr:colOff>101600</xdr:colOff>
      <xdr:row>56</xdr:row>
      <xdr:rowOff>81855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5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98382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35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133482</xdr:rowOff>
    </xdr:from>
    <xdr:to>
      <xdr:col>36</xdr:col>
      <xdr:colOff>165100</xdr:colOff>
      <xdr:row>57</xdr:row>
      <xdr:rowOff>63632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80159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0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31356</xdr:rowOff>
    </xdr:from>
    <xdr:to>
      <xdr:col>55</xdr:col>
      <xdr:colOff>0</xdr:colOff>
      <xdr:row>78</xdr:row>
      <xdr:rowOff>63436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04456"/>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72059</xdr:rowOff>
    </xdr:from>
    <xdr:to>
      <xdr:col>50</xdr:col>
      <xdr:colOff>114300</xdr:colOff>
      <xdr:row>78</xdr:row>
      <xdr:rowOff>63436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73709"/>
          <a:ext cx="889000" cy="1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145732</xdr:rowOff>
    </xdr:from>
    <xdr:to>
      <xdr:col>45</xdr:col>
      <xdr:colOff>177800</xdr:colOff>
      <xdr:row>77</xdr:row>
      <xdr:rowOff>72059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833032"/>
          <a:ext cx="889000" cy="4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145732</xdr:rowOff>
    </xdr:from>
    <xdr:to>
      <xdr:col>41</xdr:col>
      <xdr:colOff>50800</xdr:colOff>
      <xdr:row>78</xdr:row>
      <xdr:rowOff>18314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833032"/>
          <a:ext cx="889000" cy="55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152006</xdr:rowOff>
    </xdr:from>
    <xdr:to>
      <xdr:col>55</xdr:col>
      <xdr:colOff>50800</xdr:colOff>
      <xdr:row>78</xdr:row>
      <xdr:rowOff>82156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130433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12636</xdr:rowOff>
    </xdr:from>
    <xdr:to>
      <xdr:col>50</xdr:col>
      <xdr:colOff>165100</xdr:colOff>
      <xdr:row>78</xdr:row>
      <xdr:rowOff>114236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105363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21259</xdr:rowOff>
    </xdr:from>
    <xdr:to>
      <xdr:col>46</xdr:col>
      <xdr:colOff>38100</xdr:colOff>
      <xdr:row>77</xdr:row>
      <xdr:rowOff>122859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139386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94932</xdr:rowOff>
    </xdr:from>
    <xdr:to>
      <xdr:col>41</xdr:col>
      <xdr:colOff>101600</xdr:colOff>
      <xdr:row>75</xdr:row>
      <xdr:rowOff>25082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7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41609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55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138964</xdr:rowOff>
    </xdr:from>
    <xdr:to>
      <xdr:col>36</xdr:col>
      <xdr:colOff>165100</xdr:colOff>
      <xdr:row>78</xdr:row>
      <xdr:rowOff>69114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60241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146219</xdr:rowOff>
    </xdr:from>
    <xdr:to>
      <xdr:col>55</xdr:col>
      <xdr:colOff>0</xdr:colOff>
      <xdr:row>98</xdr:row>
      <xdr:rowOff>39336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76869"/>
          <a:ext cx="838200" cy="6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146219</xdr:rowOff>
    </xdr:from>
    <xdr:to>
      <xdr:col>50</xdr:col>
      <xdr:colOff>114300</xdr:colOff>
      <xdr:row>98</xdr:row>
      <xdr:rowOff>65537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76869"/>
          <a:ext cx="889000" cy="9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77932</xdr:rowOff>
    </xdr:from>
    <xdr:to>
      <xdr:col>45</xdr:col>
      <xdr:colOff>177800</xdr:colOff>
      <xdr:row>98</xdr:row>
      <xdr:rowOff>65537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08582"/>
          <a:ext cx="889000" cy="1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77932</xdr:rowOff>
    </xdr:from>
    <xdr:to>
      <xdr:col>41</xdr:col>
      <xdr:colOff>50800</xdr:colOff>
      <xdr:row>97</xdr:row>
      <xdr:rowOff>142663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08582"/>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159986</xdr:rowOff>
    </xdr:from>
    <xdr:to>
      <xdr:col>55</xdr:col>
      <xdr:colOff>50800</xdr:colOff>
      <xdr:row>98</xdr:row>
      <xdr:rowOff>90136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95419</xdr:rowOff>
    </xdr:from>
    <xdr:to>
      <xdr:col>50</xdr:col>
      <xdr:colOff>165100</xdr:colOff>
      <xdr:row>98</xdr:row>
      <xdr:rowOff>25569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42096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0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14737</xdr:rowOff>
    </xdr:from>
    <xdr:to>
      <xdr:col>46</xdr:col>
      <xdr:colOff>38100</xdr:colOff>
      <xdr:row>98</xdr:row>
      <xdr:rowOff>116337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107464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27132</xdr:rowOff>
    </xdr:from>
    <xdr:to>
      <xdr:col>41</xdr:col>
      <xdr:colOff>101600</xdr:colOff>
      <xdr:row>97</xdr:row>
      <xdr:rowOff>128732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145259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43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91863</xdr:rowOff>
    </xdr:from>
    <xdr:to>
      <xdr:col>36</xdr:col>
      <xdr:colOff>165100</xdr:colOff>
      <xdr:row>98</xdr:row>
      <xdr:rowOff>22013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38540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9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159893</xdr:rowOff>
    </xdr:from>
    <xdr:to>
      <xdr:col>85</xdr:col>
      <xdr:colOff>127000</xdr:colOff>
      <xdr:row>37</xdr:row>
      <xdr:rowOff>116129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332093"/>
          <a:ext cx="838200" cy="1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159893</xdr:rowOff>
    </xdr:from>
    <xdr:to>
      <xdr:col>81</xdr:col>
      <xdr:colOff>50800</xdr:colOff>
      <xdr:row>37</xdr:row>
      <xdr:rowOff>52527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32093"/>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52527</xdr:rowOff>
    </xdr:from>
    <xdr:to>
      <xdr:col>76</xdr:col>
      <xdr:colOff>114300</xdr:colOff>
      <xdr:row>37</xdr:row>
      <xdr:rowOff>113563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396177"/>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113563</xdr:rowOff>
    </xdr:from>
    <xdr:to>
      <xdr:col>71</xdr:col>
      <xdr:colOff>177800</xdr:colOff>
      <xdr:row>38</xdr:row>
      <xdr:rowOff>965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57213"/>
          <a:ext cx="889000" cy="5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65329</xdr:rowOff>
    </xdr:from>
    <xdr:to>
      <xdr:col>85</xdr:col>
      <xdr:colOff>177800</xdr:colOff>
      <xdr:row>37</xdr:row>
      <xdr:rowOff>166929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88206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109093</xdr:rowOff>
    </xdr:from>
    <xdr:to>
      <xdr:col>81</xdr:col>
      <xdr:colOff>101600</xdr:colOff>
      <xdr:row>37</xdr:row>
      <xdr:rowOff>39243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55770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05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1727</xdr:rowOff>
    </xdr:from>
    <xdr:to>
      <xdr:col>76</xdr:col>
      <xdr:colOff>165100</xdr:colOff>
      <xdr:row>37</xdr:row>
      <xdr:rowOff>103327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119854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62763</xdr:rowOff>
    </xdr:from>
    <xdr:to>
      <xdr:col>72</xdr:col>
      <xdr:colOff>38100</xdr:colOff>
      <xdr:row>37</xdr:row>
      <xdr:rowOff>164364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06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9440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121615</xdr:rowOff>
    </xdr:from>
    <xdr:to>
      <xdr:col>67</xdr:col>
      <xdr:colOff>101600</xdr:colOff>
      <xdr:row>38</xdr:row>
      <xdr:rowOff>51765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68292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58415</xdr:rowOff>
    </xdr:from>
    <xdr:to>
      <xdr:col>85</xdr:col>
      <xdr:colOff>127000</xdr:colOff>
      <xdr:row>77</xdr:row>
      <xdr:rowOff>117397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60065"/>
          <a:ext cx="838200" cy="5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58415</xdr:rowOff>
    </xdr:from>
    <xdr:to>
      <xdr:col>81</xdr:col>
      <xdr:colOff>50800</xdr:colOff>
      <xdr:row>77</xdr:row>
      <xdr:rowOff>101119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60065"/>
          <a:ext cx="889000" cy="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101119</xdr:rowOff>
    </xdr:from>
    <xdr:to>
      <xdr:col>76</xdr:col>
      <xdr:colOff>114300</xdr:colOff>
      <xdr:row>77</xdr:row>
      <xdr:rowOff>105175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02769"/>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104507</xdr:rowOff>
    </xdr:from>
    <xdr:to>
      <xdr:col>71</xdr:col>
      <xdr:colOff>177800</xdr:colOff>
      <xdr:row>77</xdr:row>
      <xdr:rowOff>105175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06157"/>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66597</xdr:rowOff>
    </xdr:from>
    <xdr:to>
      <xdr:col>85</xdr:col>
      <xdr:colOff>177800</xdr:colOff>
      <xdr:row>77</xdr:row>
      <xdr:rowOff>168197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6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25974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7615</xdr:rowOff>
    </xdr:from>
    <xdr:to>
      <xdr:col>81</xdr:col>
      <xdr:colOff>101600</xdr:colOff>
      <xdr:row>77</xdr:row>
      <xdr:rowOff>109215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125742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8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50319</xdr:rowOff>
    </xdr:from>
    <xdr:to>
      <xdr:col>76</xdr:col>
      <xdr:colOff>165100</xdr:colOff>
      <xdr:row>77</xdr:row>
      <xdr:rowOff>151919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54375</xdr:rowOff>
    </xdr:from>
    <xdr:to>
      <xdr:col>72</xdr:col>
      <xdr:colOff>38100</xdr:colOff>
      <xdr:row>77</xdr:row>
      <xdr:rowOff>155975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53707</xdr:rowOff>
    </xdr:from>
    <xdr:to>
      <xdr:col>67</xdr:col>
      <xdr:colOff>101600</xdr:colOff>
      <xdr:row>77</xdr:row>
      <xdr:rowOff>155307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384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127986</xdr:rowOff>
    </xdr:from>
    <xdr:to>
      <xdr:col>85</xdr:col>
      <xdr:colOff>127000</xdr:colOff>
      <xdr:row>97</xdr:row>
      <xdr:rowOff>141055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58636"/>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122624</xdr:rowOff>
    </xdr:from>
    <xdr:to>
      <xdr:col>81</xdr:col>
      <xdr:colOff>50800</xdr:colOff>
      <xdr:row>97</xdr:row>
      <xdr:rowOff>127986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53274"/>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122624</xdr:rowOff>
    </xdr:from>
    <xdr:to>
      <xdr:col>76</xdr:col>
      <xdr:colOff>114300</xdr:colOff>
      <xdr:row>97</xdr:row>
      <xdr:rowOff>155783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53274"/>
          <a:ext cx="8890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155783</xdr:rowOff>
    </xdr:from>
    <xdr:to>
      <xdr:col>71</xdr:col>
      <xdr:colOff>177800</xdr:colOff>
      <xdr:row>97</xdr:row>
      <xdr:rowOff>159908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86433"/>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90255</xdr:rowOff>
    </xdr:from>
    <xdr:to>
      <xdr:col>85</xdr:col>
      <xdr:colOff>177800</xdr:colOff>
      <xdr:row>98</xdr:row>
      <xdr:rowOff>20405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113132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7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77186</xdr:rowOff>
    </xdr:from>
    <xdr:to>
      <xdr:col>81</xdr:col>
      <xdr:colOff>101600</xdr:colOff>
      <xdr:row>98</xdr:row>
      <xdr:rowOff>7336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23863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71824</xdr:rowOff>
    </xdr:from>
    <xdr:to>
      <xdr:col>76</xdr:col>
      <xdr:colOff>165100</xdr:colOff>
      <xdr:row>98</xdr:row>
      <xdr:rowOff>1974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0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18501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7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104983</xdr:rowOff>
    </xdr:from>
    <xdr:to>
      <xdr:col>72</xdr:col>
      <xdr:colOff>38100</xdr:colOff>
      <xdr:row>98</xdr:row>
      <xdr:rowOff>35133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3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51660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109108</xdr:rowOff>
    </xdr:from>
    <xdr:to>
      <xdr:col>67</xdr:col>
      <xdr:colOff>101600</xdr:colOff>
      <xdr:row>98</xdr:row>
      <xdr:rowOff>39258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55785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115834</xdr:rowOff>
    </xdr:from>
    <xdr:to>
      <xdr:col>116</xdr:col>
      <xdr:colOff>63500</xdr:colOff>
      <xdr:row>58</xdr:row>
      <xdr:rowOff>116611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59934"/>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116611</xdr:rowOff>
    </xdr:from>
    <xdr:to>
      <xdr:col>111</xdr:col>
      <xdr:colOff>177800</xdr:colOff>
      <xdr:row>58</xdr:row>
      <xdr:rowOff>116863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60711"/>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91466</xdr:rowOff>
    </xdr:from>
    <xdr:to>
      <xdr:col>107</xdr:col>
      <xdr:colOff>50800</xdr:colOff>
      <xdr:row>58</xdr:row>
      <xdr:rowOff>116863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35566"/>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66022</xdr:rowOff>
    </xdr:from>
    <xdr:to>
      <xdr:col>102</xdr:col>
      <xdr:colOff>114300</xdr:colOff>
      <xdr:row>58</xdr:row>
      <xdr:rowOff>91466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10122"/>
          <a:ext cx="889000" cy="2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65034</xdr:rowOff>
    </xdr:from>
    <xdr:to>
      <xdr:col>116</xdr:col>
      <xdr:colOff>114300</xdr:colOff>
      <xdr:row>58</xdr:row>
      <xdr:rowOff>166634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151411</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2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65811</xdr:rowOff>
    </xdr:from>
    <xdr:to>
      <xdr:col>112</xdr:col>
      <xdr:colOff>38100</xdr:colOff>
      <xdr:row>58</xdr:row>
      <xdr:rowOff>167411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158538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10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66063</xdr:rowOff>
    </xdr:from>
    <xdr:to>
      <xdr:col>107</xdr:col>
      <xdr:colOff>101600</xdr:colOff>
      <xdr:row>58</xdr:row>
      <xdr:rowOff>167663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158790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02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40666</xdr:rowOff>
    </xdr:from>
    <xdr:to>
      <xdr:col>102</xdr:col>
      <xdr:colOff>165100</xdr:colOff>
      <xdr:row>58</xdr:row>
      <xdr:rowOff>142266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133393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15222</xdr:rowOff>
    </xdr:from>
    <xdr:to>
      <xdr:col>98</xdr:col>
      <xdr:colOff>38100</xdr:colOff>
      <xdr:row>58</xdr:row>
      <xdr:rowOff>116822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107949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5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35877</xdr:rowOff>
    </xdr:from>
    <xdr:to>
      <xdr:col>116</xdr:col>
      <xdr:colOff>63500</xdr:colOff>
      <xdr:row>76</xdr:row>
      <xdr:rowOff>103163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66077"/>
          <a:ext cx="838200" cy="6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103163</xdr:rowOff>
    </xdr:from>
    <xdr:to>
      <xdr:col>111</xdr:col>
      <xdr:colOff>177800</xdr:colOff>
      <xdr:row>76</xdr:row>
      <xdr:rowOff>133362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33363"/>
          <a:ext cx="889000" cy="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133362</xdr:rowOff>
    </xdr:from>
    <xdr:to>
      <xdr:col>107</xdr:col>
      <xdr:colOff>50800</xdr:colOff>
      <xdr:row>76</xdr:row>
      <xdr:rowOff>149695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63562"/>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149695</xdr:rowOff>
    </xdr:from>
    <xdr:to>
      <xdr:col>102</xdr:col>
      <xdr:colOff>114300</xdr:colOff>
      <xdr:row>76</xdr:row>
      <xdr:rowOff>166954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79895"/>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156527</xdr:rowOff>
    </xdr:from>
    <xdr:to>
      <xdr:col>116</xdr:col>
      <xdr:colOff>114300</xdr:colOff>
      <xdr:row>76</xdr:row>
      <xdr:rowOff>86677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7955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52363</xdr:rowOff>
    </xdr:from>
    <xdr:to>
      <xdr:col>112</xdr:col>
      <xdr:colOff>38100</xdr:colOff>
      <xdr:row>76</xdr:row>
      <xdr:rowOff>153963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170489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82562</xdr:rowOff>
    </xdr:from>
    <xdr:to>
      <xdr:col>107</xdr:col>
      <xdr:colOff>101600</xdr:colOff>
      <xdr:row>77</xdr:row>
      <xdr:rowOff>12712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29239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98895</xdr:rowOff>
    </xdr:from>
    <xdr:to>
      <xdr:col>102</xdr:col>
      <xdr:colOff>165100</xdr:colOff>
      <xdr:row>77</xdr:row>
      <xdr:rowOff>29045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45572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116154</xdr:rowOff>
    </xdr:from>
    <xdr:to>
      <xdr:col>98</xdr:col>
      <xdr:colOff>38100</xdr:colOff>
      <xdr:row>77</xdr:row>
      <xdr:rowOff>46304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37431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3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年度と比較し扶助費が大きく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電力・ガス・食料品等価格高騰重点支援給付金</a:t>
          </a:r>
          <a:r>
            <a:rPr kumimoji="1" lang="ja-JP" altLang="ja-JP" sz="1100">
              <a:solidFill>
                <a:schemeClr val="dk1"/>
              </a:solidFill>
              <a:effectLst/>
              <a:latin typeface="+mn-lt"/>
              <a:ea typeface="+mn-ea"/>
              <a:cs typeface="+mn-cs"/>
            </a:rPr>
            <a:t>によるもの。一方で公債費は</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年は</a:t>
          </a:r>
          <a:r>
            <a:rPr kumimoji="1" lang="ja-JP" altLang="ja-JP" sz="1100">
              <a:solidFill>
                <a:schemeClr val="dk1"/>
              </a:solidFill>
              <a:effectLst/>
              <a:latin typeface="+mn-lt"/>
              <a:ea typeface="+mn-ea"/>
              <a:cs typeface="+mn-cs"/>
            </a:rPr>
            <a:t>繰上償還を行ったため</a:t>
          </a:r>
          <a:r>
            <a:rPr kumimoji="1" lang="ja-JP" altLang="en-US" sz="1100">
              <a:solidFill>
                <a:schemeClr val="dk1"/>
              </a:solidFill>
              <a:effectLst/>
              <a:latin typeface="+mn-lt"/>
              <a:ea typeface="+mn-ea"/>
              <a:cs typeface="+mn-cs"/>
            </a:rPr>
            <a:t>一時的に増加していたものが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年度は通常の償還のみだったため減少したが、依然として</a:t>
          </a:r>
          <a:r>
            <a:rPr kumimoji="1" lang="ja-JP" altLang="ja-JP" sz="1100">
              <a:solidFill>
                <a:schemeClr val="dk1"/>
              </a:solidFill>
              <a:effectLst/>
              <a:latin typeface="+mn-lt"/>
              <a:ea typeface="+mn-ea"/>
              <a:cs typeface="+mn-cs"/>
            </a:rPr>
            <a:t>類似団体平均よりも高くなっている。そのほか、災害復旧事業費や普通建設事業費も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過年発生の</a:t>
          </a:r>
          <a:r>
            <a:rPr kumimoji="1" lang="ja-JP" altLang="ja-JP" sz="1100">
              <a:solidFill>
                <a:schemeClr val="dk1"/>
              </a:solidFill>
              <a:effectLst/>
              <a:latin typeface="+mn-lt"/>
              <a:ea typeface="+mn-ea"/>
              <a:cs typeface="+mn-cs"/>
            </a:rPr>
            <a:t>豪雨災害等による公共土木施設の復旧や防災関連施設の整備</a:t>
          </a:r>
          <a:r>
            <a:rPr kumimoji="1" lang="ja-JP" altLang="en-US" sz="1100">
              <a:solidFill>
                <a:schemeClr val="dk1"/>
              </a:solidFill>
              <a:effectLst/>
              <a:latin typeface="+mn-lt"/>
              <a:ea typeface="+mn-ea"/>
              <a:cs typeface="+mn-cs"/>
            </a:rPr>
            <a:t>が終了したことによるものである</a:t>
          </a:r>
          <a:r>
            <a:rPr kumimoji="1" lang="ja-JP" altLang="ja-JP" sz="1100">
              <a:solidFill>
                <a:schemeClr val="dk1"/>
              </a:solidFill>
              <a:effectLst/>
              <a:latin typeface="+mn-lt"/>
              <a:ea typeface="+mn-ea"/>
              <a:cs typeface="+mn-cs"/>
            </a:rPr>
            <a:t>。人件費は、定員適正化計画に基づいて職員数の削減を行ってきたが、市町村合併により、飛び地・離島地域を抱えたことにより地理的要因や合併後の均衡ある発展、更に災害・原子力対策により各支所に一定数の職員配置が必要であるため、類似団体より高いことが考えられる。</a:t>
          </a:r>
          <a:endParaRPr lang="ja-JP" altLang="ja-JP" sz="1400">
            <a:effectLst/>
          </a:endParaRPr>
        </a:p>
        <a:p>
          <a:r>
            <a:rPr kumimoji="1" lang="ja-JP" altLang="ja-JP" sz="1100">
              <a:solidFill>
                <a:schemeClr val="dk1"/>
              </a:solidFill>
              <a:effectLst/>
              <a:latin typeface="+mn-lt"/>
              <a:ea typeface="+mn-ea"/>
              <a:cs typeface="+mn-cs"/>
            </a:rPr>
            <a:t>その他の項目は多少の増減は見られるが、ほぼ類似団体平均値と大きな差はなく、</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ほぼ横ばいである。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20,983
20,679
130.55
19,639,273
19,008,455
491,268
9,255,267
17,312,645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46355</xdr:rowOff>
    </xdr:from>
    <xdr:to>
      <xdr:col>24</xdr:col>
      <xdr:colOff>63500</xdr:colOff>
      <xdr:row>33</xdr:row>
      <xdr:rowOff>31686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61305"/>
          <a:ext cx="838200" cy="3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31686</xdr:rowOff>
    </xdr:from>
    <xdr:to>
      <xdr:col>19</xdr:col>
      <xdr:colOff>177800</xdr:colOff>
      <xdr:row>33</xdr:row>
      <xdr:rowOff>108267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89536"/>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108267</xdr:rowOff>
    </xdr:from>
    <xdr:to>
      <xdr:col>15</xdr:col>
      <xdr:colOff>50800</xdr:colOff>
      <xdr:row>33</xdr:row>
      <xdr:rowOff>149416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66117"/>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80454</xdr:rowOff>
    </xdr:from>
    <xdr:to>
      <xdr:col>10</xdr:col>
      <xdr:colOff>114300</xdr:colOff>
      <xdr:row>33</xdr:row>
      <xdr:rowOff>149416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38304"/>
          <a:ext cx="889000" cy="6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167005</xdr:rowOff>
    </xdr:from>
    <xdr:to>
      <xdr:col>24</xdr:col>
      <xdr:colOff>114300</xdr:colOff>
      <xdr:row>31</xdr:row>
      <xdr:rowOff>97155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18432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152336</xdr:rowOff>
    </xdr:from>
    <xdr:to>
      <xdr:col>20</xdr:col>
      <xdr:colOff>38100</xdr:colOff>
      <xdr:row>33</xdr:row>
      <xdr:rowOff>82486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99013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1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57467</xdr:rowOff>
    </xdr:from>
    <xdr:to>
      <xdr:col>15</xdr:col>
      <xdr:colOff>101600</xdr:colOff>
      <xdr:row>33</xdr:row>
      <xdr:rowOff>159067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4144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9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98616</xdr:rowOff>
    </xdr:from>
    <xdr:to>
      <xdr:col>10</xdr:col>
      <xdr:colOff>165100</xdr:colOff>
      <xdr:row>34</xdr:row>
      <xdr:rowOff>28766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45293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29654</xdr:rowOff>
    </xdr:from>
    <xdr:to>
      <xdr:col>6</xdr:col>
      <xdr:colOff>38100</xdr:colOff>
      <xdr:row>33</xdr:row>
      <xdr:rowOff>131254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147781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160289</xdr:rowOff>
    </xdr:from>
    <xdr:to>
      <xdr:col>24</xdr:col>
      <xdr:colOff>63500</xdr:colOff>
      <xdr:row>58</xdr:row>
      <xdr:rowOff>4142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32939"/>
          <a:ext cx="8382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160289</xdr:rowOff>
    </xdr:from>
    <xdr:to>
      <xdr:col>19</xdr:col>
      <xdr:colOff>177800</xdr:colOff>
      <xdr:row>57</xdr:row>
      <xdr:rowOff>160690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32939"/>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43062</xdr:rowOff>
    </xdr:from>
    <xdr:to>
      <xdr:col>15</xdr:col>
      <xdr:colOff>50800</xdr:colOff>
      <xdr:row>57</xdr:row>
      <xdr:rowOff>160690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15712"/>
          <a:ext cx="889000" cy="11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43062</xdr:rowOff>
    </xdr:from>
    <xdr:to>
      <xdr:col>10</xdr:col>
      <xdr:colOff>114300</xdr:colOff>
      <xdr:row>57</xdr:row>
      <xdr:rowOff>167503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15712"/>
          <a:ext cx="889000" cy="1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124792</xdr:rowOff>
    </xdr:from>
    <xdr:to>
      <xdr:col>24</xdr:col>
      <xdr:colOff>114300</xdr:colOff>
      <xdr:row>58</xdr:row>
      <xdr:rowOff>54942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147669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109489</xdr:rowOff>
    </xdr:from>
    <xdr:to>
      <xdr:col>20</xdr:col>
      <xdr:colOff>38100</xdr:colOff>
      <xdr:row>58</xdr:row>
      <xdr:rowOff>39639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56166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109890</xdr:rowOff>
    </xdr:from>
    <xdr:to>
      <xdr:col>15</xdr:col>
      <xdr:colOff>101600</xdr:colOff>
      <xdr:row>58</xdr:row>
      <xdr:rowOff>40040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56567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163712</xdr:rowOff>
    </xdr:from>
    <xdr:to>
      <xdr:col>10</xdr:col>
      <xdr:colOff>165100</xdr:colOff>
      <xdr:row>57</xdr:row>
      <xdr:rowOff>93862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110389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4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116703</xdr:rowOff>
    </xdr:from>
    <xdr:to>
      <xdr:col>6</xdr:col>
      <xdr:colOff>38100</xdr:colOff>
      <xdr:row>58</xdr:row>
      <xdr:rowOff>46853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63380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6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17404</xdr:rowOff>
    </xdr:from>
    <xdr:to>
      <xdr:col>24</xdr:col>
      <xdr:colOff>63500</xdr:colOff>
      <xdr:row>74</xdr:row>
      <xdr:rowOff>60316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04704"/>
          <a:ext cx="8382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41658</xdr:rowOff>
    </xdr:from>
    <xdr:to>
      <xdr:col>19</xdr:col>
      <xdr:colOff>177800</xdr:colOff>
      <xdr:row>74</xdr:row>
      <xdr:rowOff>60316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28958"/>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143801</xdr:rowOff>
    </xdr:from>
    <xdr:to>
      <xdr:col>15</xdr:col>
      <xdr:colOff>50800</xdr:colOff>
      <xdr:row>74</xdr:row>
      <xdr:rowOff>41658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659651"/>
          <a:ext cx="889000" cy="6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143801</xdr:rowOff>
    </xdr:from>
    <xdr:to>
      <xdr:col>10</xdr:col>
      <xdr:colOff>114300</xdr:colOff>
      <xdr:row>74</xdr:row>
      <xdr:rowOff>104610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659651"/>
          <a:ext cx="889000" cy="1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138054</xdr:rowOff>
    </xdr:from>
    <xdr:to>
      <xdr:col>24</xdr:col>
      <xdr:colOff>114300</xdr:colOff>
      <xdr:row>74</xdr:row>
      <xdr:rowOff>68204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160931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9516</xdr:rowOff>
    </xdr:from>
    <xdr:to>
      <xdr:col>20</xdr:col>
      <xdr:colOff>38100</xdr:colOff>
      <xdr:row>74</xdr:row>
      <xdr:rowOff>111116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127643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7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162308</xdr:rowOff>
    </xdr:from>
    <xdr:to>
      <xdr:col>15</xdr:col>
      <xdr:colOff>101600</xdr:colOff>
      <xdr:row>74</xdr:row>
      <xdr:rowOff>92458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108985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5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93001</xdr:rowOff>
    </xdr:from>
    <xdr:to>
      <xdr:col>10</xdr:col>
      <xdr:colOff>165100</xdr:colOff>
      <xdr:row>74</xdr:row>
      <xdr:rowOff>23151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39678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38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53810</xdr:rowOff>
    </xdr:from>
    <xdr:to>
      <xdr:col>6</xdr:col>
      <xdr:colOff>38100</xdr:colOff>
      <xdr:row>74</xdr:row>
      <xdr:rowOff>155410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1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54190</xdr:rowOff>
    </xdr:from>
    <xdr:to>
      <xdr:col>24</xdr:col>
      <xdr:colOff>63500</xdr:colOff>
      <xdr:row>96</xdr:row>
      <xdr:rowOff>116201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13390"/>
          <a:ext cx="838200" cy="6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116201</xdr:rowOff>
    </xdr:from>
    <xdr:to>
      <xdr:col>19</xdr:col>
      <xdr:colOff>177800</xdr:colOff>
      <xdr:row>96</xdr:row>
      <xdr:rowOff>116649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75401"/>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116649</xdr:rowOff>
    </xdr:from>
    <xdr:to>
      <xdr:col>15</xdr:col>
      <xdr:colOff>50800</xdr:colOff>
      <xdr:row>97</xdr:row>
      <xdr:rowOff>8012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75849"/>
          <a:ext cx="889000" cy="6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8012</xdr:rowOff>
    </xdr:from>
    <xdr:to>
      <xdr:col>10</xdr:col>
      <xdr:colOff>114300</xdr:colOff>
      <xdr:row>97</xdr:row>
      <xdr:rowOff>18785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38662"/>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3390</xdr:rowOff>
    </xdr:from>
    <xdr:to>
      <xdr:col>24</xdr:col>
      <xdr:colOff>114300</xdr:colOff>
      <xdr:row>96</xdr:row>
      <xdr:rowOff>104990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26267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65401</xdr:rowOff>
    </xdr:from>
    <xdr:to>
      <xdr:col>20</xdr:col>
      <xdr:colOff>38100</xdr:colOff>
      <xdr:row>96</xdr:row>
      <xdr:rowOff>167001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12078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65849</xdr:rowOff>
    </xdr:from>
    <xdr:to>
      <xdr:col>15</xdr:col>
      <xdr:colOff>101600</xdr:colOff>
      <xdr:row>96</xdr:row>
      <xdr:rowOff>167449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12526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128662</xdr:rowOff>
    </xdr:from>
    <xdr:to>
      <xdr:col>10</xdr:col>
      <xdr:colOff>165100</xdr:colOff>
      <xdr:row>97</xdr:row>
      <xdr:rowOff>58812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75339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139435</xdr:rowOff>
    </xdr:from>
    <xdr:to>
      <xdr:col>6</xdr:col>
      <xdr:colOff>38100</xdr:colOff>
      <xdr:row>97</xdr:row>
      <xdr:rowOff>69585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86112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8418</xdr:rowOff>
    </xdr:from>
    <xdr:to>
      <xdr:col>55</xdr:col>
      <xdr:colOff>0</xdr:colOff>
      <xdr:row>38</xdr:row>
      <xdr:rowOff>89735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23518"/>
          <a:ext cx="8382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8418</xdr:rowOff>
    </xdr:from>
    <xdr:to>
      <xdr:col>50</xdr:col>
      <xdr:colOff>114300</xdr:colOff>
      <xdr:row>38</xdr:row>
      <xdr:rowOff>73079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23518"/>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69161</xdr:rowOff>
    </xdr:from>
    <xdr:to>
      <xdr:col>45</xdr:col>
      <xdr:colOff>177800</xdr:colOff>
      <xdr:row>38</xdr:row>
      <xdr:rowOff>73079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8426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69161</xdr:rowOff>
    </xdr:from>
    <xdr:to>
      <xdr:col>41</xdr:col>
      <xdr:colOff>50800</xdr:colOff>
      <xdr:row>38</xdr:row>
      <xdr:rowOff>83203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84261"/>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38935</xdr:rowOff>
    </xdr:from>
    <xdr:to>
      <xdr:col>55</xdr:col>
      <xdr:colOff>50800</xdr:colOff>
      <xdr:row>38</xdr:row>
      <xdr:rowOff>140535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17362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3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129068</xdr:rowOff>
    </xdr:from>
    <xdr:to>
      <xdr:col>50</xdr:col>
      <xdr:colOff>165100</xdr:colOff>
      <xdr:row>38</xdr:row>
      <xdr:rowOff>59218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50345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6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22279</xdr:rowOff>
    </xdr:from>
    <xdr:to>
      <xdr:col>46</xdr:col>
      <xdr:colOff>38100</xdr:colOff>
      <xdr:row>38</xdr:row>
      <xdr:rowOff>123879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115006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3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18361</xdr:rowOff>
    </xdr:from>
    <xdr:to>
      <xdr:col>41</xdr:col>
      <xdr:colOff>101600</xdr:colOff>
      <xdr:row>38</xdr:row>
      <xdr:rowOff>119961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111088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26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32403</xdr:rowOff>
    </xdr:from>
    <xdr:to>
      <xdr:col>36</xdr:col>
      <xdr:colOff>165100</xdr:colOff>
      <xdr:row>38</xdr:row>
      <xdr:rowOff>134003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125130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4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147282</xdr:rowOff>
    </xdr:from>
    <xdr:to>
      <xdr:col>55</xdr:col>
      <xdr:colOff>0</xdr:colOff>
      <xdr:row>56</xdr:row>
      <xdr:rowOff>156266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48482"/>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156266</xdr:rowOff>
    </xdr:from>
    <xdr:to>
      <xdr:col>50</xdr:col>
      <xdr:colOff>114300</xdr:colOff>
      <xdr:row>57</xdr:row>
      <xdr:rowOff>53533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57466"/>
          <a:ext cx="8890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97942</xdr:rowOff>
    </xdr:from>
    <xdr:to>
      <xdr:col>45</xdr:col>
      <xdr:colOff>177800</xdr:colOff>
      <xdr:row>57</xdr:row>
      <xdr:rowOff>53533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99142"/>
          <a:ext cx="889000" cy="1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97942</xdr:rowOff>
    </xdr:from>
    <xdr:to>
      <xdr:col>41</xdr:col>
      <xdr:colOff>50800</xdr:colOff>
      <xdr:row>57</xdr:row>
      <xdr:rowOff>44275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99142"/>
          <a:ext cx="889000" cy="11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96482</xdr:rowOff>
    </xdr:from>
    <xdr:to>
      <xdr:col>55</xdr:col>
      <xdr:colOff>50800</xdr:colOff>
      <xdr:row>57</xdr:row>
      <xdr:rowOff>26632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119359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105466</xdr:rowOff>
    </xdr:from>
    <xdr:to>
      <xdr:col>50</xdr:col>
      <xdr:colOff>165100</xdr:colOff>
      <xdr:row>57</xdr:row>
      <xdr:rowOff>35616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52143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2733</xdr:rowOff>
    </xdr:from>
    <xdr:to>
      <xdr:col>46</xdr:col>
      <xdr:colOff>38100</xdr:colOff>
      <xdr:row>57</xdr:row>
      <xdr:rowOff>104333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120860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5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47142</xdr:rowOff>
    </xdr:from>
    <xdr:to>
      <xdr:col>41</xdr:col>
      <xdr:colOff>101600</xdr:colOff>
      <xdr:row>56</xdr:row>
      <xdr:rowOff>148742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165269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164925</xdr:rowOff>
    </xdr:from>
    <xdr:to>
      <xdr:col>36</xdr:col>
      <xdr:colOff>165100</xdr:colOff>
      <xdr:row>57</xdr:row>
      <xdr:rowOff>95075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141680</xdr:rowOff>
    </xdr:from>
    <xdr:to>
      <xdr:col>55</xdr:col>
      <xdr:colOff>0</xdr:colOff>
      <xdr:row>77</xdr:row>
      <xdr:rowOff>156356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43330"/>
          <a:ext cx="8382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97696</xdr:rowOff>
    </xdr:from>
    <xdr:to>
      <xdr:col>50</xdr:col>
      <xdr:colOff>114300</xdr:colOff>
      <xdr:row>77</xdr:row>
      <xdr:rowOff>141680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99346"/>
          <a:ext cx="889000" cy="4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53129</xdr:rowOff>
    </xdr:from>
    <xdr:to>
      <xdr:col>45</xdr:col>
      <xdr:colOff>177800</xdr:colOff>
      <xdr:row>77</xdr:row>
      <xdr:rowOff>97696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54779"/>
          <a:ext cx="889000" cy="4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53129</xdr:rowOff>
    </xdr:from>
    <xdr:to>
      <xdr:col>41</xdr:col>
      <xdr:colOff>50800</xdr:colOff>
      <xdr:row>77</xdr:row>
      <xdr:rowOff>165331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54779"/>
          <a:ext cx="889000" cy="1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105556</xdr:rowOff>
    </xdr:from>
    <xdr:to>
      <xdr:col>55</xdr:col>
      <xdr:colOff>50800</xdr:colOff>
      <xdr:row>78</xdr:row>
      <xdr:rowOff>35706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128433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5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90880</xdr:rowOff>
    </xdr:from>
    <xdr:to>
      <xdr:col>50</xdr:col>
      <xdr:colOff>165100</xdr:colOff>
      <xdr:row>78</xdr:row>
      <xdr:rowOff>21030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37557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46896</xdr:rowOff>
    </xdr:from>
    <xdr:to>
      <xdr:col>46</xdr:col>
      <xdr:colOff>38100</xdr:colOff>
      <xdr:row>77</xdr:row>
      <xdr:rowOff>148496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165023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2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2329</xdr:rowOff>
    </xdr:from>
    <xdr:to>
      <xdr:col>41</xdr:col>
      <xdr:colOff>101600</xdr:colOff>
      <xdr:row>77</xdr:row>
      <xdr:rowOff>103929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120456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114531</xdr:rowOff>
    </xdr:from>
    <xdr:to>
      <xdr:col>36</xdr:col>
      <xdr:colOff>165100</xdr:colOff>
      <xdr:row>78</xdr:row>
      <xdr:rowOff>44681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61208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42636</xdr:rowOff>
    </xdr:from>
    <xdr:to>
      <xdr:col>55</xdr:col>
      <xdr:colOff>0</xdr:colOff>
      <xdr:row>96</xdr:row>
      <xdr:rowOff>130899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01836"/>
          <a:ext cx="838200" cy="8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125031</xdr:rowOff>
    </xdr:from>
    <xdr:to>
      <xdr:col>50</xdr:col>
      <xdr:colOff>114300</xdr:colOff>
      <xdr:row>96</xdr:row>
      <xdr:rowOff>130899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84231"/>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23121</xdr:rowOff>
    </xdr:from>
    <xdr:to>
      <xdr:col>45</xdr:col>
      <xdr:colOff>177800</xdr:colOff>
      <xdr:row>96</xdr:row>
      <xdr:rowOff>125031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482321"/>
          <a:ext cx="889000" cy="10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23121</xdr:rowOff>
    </xdr:from>
    <xdr:to>
      <xdr:col>41</xdr:col>
      <xdr:colOff>50800</xdr:colOff>
      <xdr:row>96</xdr:row>
      <xdr:rowOff>27152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82321"/>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163286</xdr:rowOff>
    </xdr:from>
    <xdr:to>
      <xdr:col>55</xdr:col>
      <xdr:colOff>50800</xdr:colOff>
      <xdr:row>96</xdr:row>
      <xdr:rowOff>93436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14713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30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80099</xdr:rowOff>
    </xdr:from>
    <xdr:to>
      <xdr:col>50</xdr:col>
      <xdr:colOff>165100</xdr:colOff>
      <xdr:row>97</xdr:row>
      <xdr:rowOff>10249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74231</xdr:rowOff>
    </xdr:from>
    <xdr:to>
      <xdr:col>46</xdr:col>
      <xdr:colOff>38100</xdr:colOff>
      <xdr:row>97</xdr:row>
      <xdr:rowOff>4381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166958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143771</xdr:rowOff>
    </xdr:from>
    <xdr:to>
      <xdr:col>41</xdr:col>
      <xdr:colOff>101600</xdr:colOff>
      <xdr:row>96</xdr:row>
      <xdr:rowOff>73921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90448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147802</xdr:rowOff>
    </xdr:from>
    <xdr:to>
      <xdr:col>36</xdr:col>
      <xdr:colOff>165100</xdr:colOff>
      <xdr:row>96</xdr:row>
      <xdr:rowOff>77952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94479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82779</xdr:rowOff>
    </xdr:from>
    <xdr:to>
      <xdr:col>85</xdr:col>
      <xdr:colOff>127000</xdr:colOff>
      <xdr:row>34</xdr:row>
      <xdr:rowOff>66479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569179"/>
          <a:ext cx="838200" cy="3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82779</xdr:rowOff>
    </xdr:from>
    <xdr:to>
      <xdr:col>81</xdr:col>
      <xdr:colOff>50800</xdr:colOff>
      <xdr:row>34</xdr:row>
      <xdr:rowOff>50546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569179"/>
          <a:ext cx="889000" cy="3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46294</xdr:rowOff>
    </xdr:from>
    <xdr:to>
      <xdr:col>76</xdr:col>
      <xdr:colOff>114300</xdr:colOff>
      <xdr:row>34</xdr:row>
      <xdr:rowOff>50546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704144"/>
          <a:ext cx="889000" cy="17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46294</xdr:rowOff>
    </xdr:from>
    <xdr:to>
      <xdr:col>71</xdr:col>
      <xdr:colOff>177800</xdr:colOff>
      <xdr:row>34</xdr:row>
      <xdr:rowOff>136340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704144"/>
          <a:ext cx="889000" cy="26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15679</xdr:rowOff>
    </xdr:from>
    <xdr:to>
      <xdr:col>85</xdr:col>
      <xdr:colOff>177800</xdr:colOff>
      <xdr:row>34</xdr:row>
      <xdr:rowOff>117279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38556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9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31979</xdr:rowOff>
    </xdr:from>
    <xdr:to>
      <xdr:col>81</xdr:col>
      <xdr:colOff>101600</xdr:colOff>
      <xdr:row>32</xdr:row>
      <xdr:rowOff>133579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5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150106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29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171196</xdr:rowOff>
    </xdr:from>
    <xdr:to>
      <xdr:col>76</xdr:col>
      <xdr:colOff>165100</xdr:colOff>
      <xdr:row>34</xdr:row>
      <xdr:rowOff>101346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117873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166944</xdr:rowOff>
    </xdr:from>
    <xdr:to>
      <xdr:col>72</xdr:col>
      <xdr:colOff>38100</xdr:colOff>
      <xdr:row>33</xdr:row>
      <xdr:rowOff>97094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6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113621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42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85540</xdr:rowOff>
    </xdr:from>
    <xdr:to>
      <xdr:col>67</xdr:col>
      <xdr:colOff>101600</xdr:colOff>
      <xdr:row>35</xdr:row>
      <xdr:rowOff>15690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32217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144062</xdr:rowOff>
    </xdr:from>
    <xdr:to>
      <xdr:col>85</xdr:col>
      <xdr:colOff>127000</xdr:colOff>
      <xdr:row>57</xdr:row>
      <xdr:rowOff>18323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45262"/>
          <a:ext cx="838200" cy="4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144062</xdr:rowOff>
    </xdr:from>
    <xdr:to>
      <xdr:col>81</xdr:col>
      <xdr:colOff>50800</xdr:colOff>
      <xdr:row>57</xdr:row>
      <xdr:rowOff>15438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45262"/>
          <a:ext cx="889000" cy="4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153521</xdr:rowOff>
    </xdr:from>
    <xdr:to>
      <xdr:col>76</xdr:col>
      <xdr:colOff>114300</xdr:colOff>
      <xdr:row>57</xdr:row>
      <xdr:rowOff>15438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583271"/>
          <a:ext cx="889000" cy="20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153521</xdr:rowOff>
    </xdr:from>
    <xdr:to>
      <xdr:col>71</xdr:col>
      <xdr:colOff>177800</xdr:colOff>
      <xdr:row>56</xdr:row>
      <xdr:rowOff>90108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583271"/>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138973</xdr:rowOff>
    </xdr:from>
    <xdr:to>
      <xdr:col>85</xdr:col>
      <xdr:colOff>177800</xdr:colOff>
      <xdr:row>57</xdr:row>
      <xdr:rowOff>69123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117400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93262</xdr:rowOff>
    </xdr:from>
    <xdr:to>
      <xdr:col>81</xdr:col>
      <xdr:colOff>101600</xdr:colOff>
      <xdr:row>57</xdr:row>
      <xdr:rowOff>23412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39939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136088</xdr:rowOff>
    </xdr:from>
    <xdr:to>
      <xdr:col>76</xdr:col>
      <xdr:colOff>165100</xdr:colOff>
      <xdr:row>57</xdr:row>
      <xdr:rowOff>66238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57365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102721</xdr:rowOff>
    </xdr:from>
    <xdr:to>
      <xdr:col>72</xdr:col>
      <xdr:colOff>38100</xdr:colOff>
      <xdr:row>56</xdr:row>
      <xdr:rowOff>32871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3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49398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30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39308</xdr:rowOff>
    </xdr:from>
    <xdr:to>
      <xdr:col>67</xdr:col>
      <xdr:colOff>101600</xdr:colOff>
      <xdr:row>56</xdr:row>
      <xdr:rowOff>140908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157435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159893</xdr:rowOff>
    </xdr:from>
    <xdr:to>
      <xdr:col>85</xdr:col>
      <xdr:colOff>127000</xdr:colOff>
      <xdr:row>77</xdr:row>
      <xdr:rowOff>116129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190093"/>
          <a:ext cx="838200" cy="1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159893</xdr:rowOff>
    </xdr:from>
    <xdr:to>
      <xdr:col>81</xdr:col>
      <xdr:colOff>50800</xdr:colOff>
      <xdr:row>77</xdr:row>
      <xdr:rowOff>52527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190093"/>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52527</xdr:rowOff>
    </xdr:from>
    <xdr:to>
      <xdr:col>76</xdr:col>
      <xdr:colOff>114300</xdr:colOff>
      <xdr:row>77</xdr:row>
      <xdr:rowOff>113564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254177"/>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113564</xdr:rowOff>
    </xdr:from>
    <xdr:to>
      <xdr:col>71</xdr:col>
      <xdr:colOff>177800</xdr:colOff>
      <xdr:row>78</xdr:row>
      <xdr:rowOff>966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315214"/>
          <a:ext cx="889000" cy="5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65329</xdr:rowOff>
    </xdr:from>
    <xdr:to>
      <xdr:col>85</xdr:col>
      <xdr:colOff>177800</xdr:colOff>
      <xdr:row>77</xdr:row>
      <xdr:rowOff>166929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2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88206</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1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109093</xdr:rowOff>
    </xdr:from>
    <xdr:to>
      <xdr:col>81</xdr:col>
      <xdr:colOff>101600</xdr:colOff>
      <xdr:row>77</xdr:row>
      <xdr:rowOff>39243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1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55770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29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1727</xdr:rowOff>
    </xdr:from>
    <xdr:to>
      <xdr:col>76</xdr:col>
      <xdr:colOff>165100</xdr:colOff>
      <xdr:row>77</xdr:row>
      <xdr:rowOff>103327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2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119854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97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62764</xdr:rowOff>
    </xdr:from>
    <xdr:to>
      <xdr:col>72</xdr:col>
      <xdr:colOff>38100</xdr:colOff>
      <xdr:row>77</xdr:row>
      <xdr:rowOff>164364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9441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03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121616</xdr:rowOff>
    </xdr:from>
    <xdr:to>
      <xdr:col>67</xdr:col>
      <xdr:colOff>101600</xdr:colOff>
      <xdr:row>78</xdr:row>
      <xdr:rowOff>51766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2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68293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0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58415</xdr:rowOff>
    </xdr:from>
    <xdr:to>
      <xdr:col>85</xdr:col>
      <xdr:colOff>127000</xdr:colOff>
      <xdr:row>97</xdr:row>
      <xdr:rowOff>117397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689065"/>
          <a:ext cx="838200" cy="5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58415</xdr:rowOff>
    </xdr:from>
    <xdr:to>
      <xdr:col>81</xdr:col>
      <xdr:colOff>50800</xdr:colOff>
      <xdr:row>97</xdr:row>
      <xdr:rowOff>101119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89065"/>
          <a:ext cx="889000" cy="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101119</xdr:rowOff>
    </xdr:from>
    <xdr:to>
      <xdr:col>76</xdr:col>
      <xdr:colOff>114300</xdr:colOff>
      <xdr:row>97</xdr:row>
      <xdr:rowOff>105175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31769"/>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104507</xdr:rowOff>
    </xdr:from>
    <xdr:to>
      <xdr:col>71</xdr:col>
      <xdr:colOff>177800</xdr:colOff>
      <xdr:row>97</xdr:row>
      <xdr:rowOff>105175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35157"/>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66597</xdr:rowOff>
    </xdr:from>
    <xdr:to>
      <xdr:col>85</xdr:col>
      <xdr:colOff>177800</xdr:colOff>
      <xdr:row>97</xdr:row>
      <xdr:rowOff>168197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25974</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8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7615</xdr:rowOff>
    </xdr:from>
    <xdr:to>
      <xdr:col>81</xdr:col>
      <xdr:colOff>101600</xdr:colOff>
      <xdr:row>97</xdr:row>
      <xdr:rowOff>109215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125742</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1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50319</xdr:rowOff>
    </xdr:from>
    <xdr:to>
      <xdr:col>76</xdr:col>
      <xdr:colOff>165100</xdr:colOff>
      <xdr:row>97</xdr:row>
      <xdr:rowOff>151919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168446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54375</xdr:rowOff>
    </xdr:from>
    <xdr:to>
      <xdr:col>72</xdr:col>
      <xdr:colOff>38100</xdr:colOff>
      <xdr:row>97</xdr:row>
      <xdr:rowOff>155975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6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53707</xdr:rowOff>
    </xdr:from>
    <xdr:to>
      <xdr:col>67</xdr:col>
      <xdr:colOff>101600</xdr:colOff>
      <xdr:row>97</xdr:row>
      <xdr:rowOff>155307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8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35052</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21602"/>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155702</xdr:rowOff>
    </xdr:from>
    <xdr:to>
      <xdr:col>98</xdr:col>
      <xdr:colOff>38100</xdr:colOff>
      <xdr:row>39</xdr:row>
      <xdr:rowOff>85852</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76979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763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年度と比較し、</a:t>
          </a:r>
          <a:r>
            <a:rPr kumimoji="1" lang="ja-JP" altLang="en-US" sz="1100">
              <a:solidFill>
                <a:schemeClr val="dk1"/>
              </a:solidFill>
              <a:effectLst/>
              <a:latin typeface="+mn-lt"/>
              <a:ea typeface="+mn-ea"/>
              <a:cs typeface="+mn-cs"/>
            </a:rPr>
            <a:t>議会費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費など</a:t>
          </a:r>
          <a:r>
            <a:rPr kumimoji="1" lang="ja-JP" altLang="en-US" sz="1100">
              <a:solidFill>
                <a:schemeClr val="dk1"/>
              </a:solidFill>
              <a:effectLst/>
              <a:latin typeface="+mn-lt"/>
              <a:ea typeface="+mn-ea"/>
              <a:cs typeface="+mn-cs"/>
            </a:rPr>
            <a:t>が大きく</a:t>
          </a:r>
          <a:r>
            <a:rPr kumimoji="1" lang="ja-JP" altLang="ja-JP" sz="1100">
              <a:solidFill>
                <a:schemeClr val="dk1"/>
              </a:solidFill>
              <a:effectLst/>
              <a:latin typeface="+mn-lt"/>
              <a:ea typeface="+mn-ea"/>
              <a:cs typeface="+mn-cs"/>
            </a:rPr>
            <a:t>増加している。増加の要因は、</a:t>
          </a:r>
          <a:r>
            <a:rPr kumimoji="1" lang="ja-JP" altLang="en-US" sz="1100">
              <a:solidFill>
                <a:schemeClr val="dk1"/>
              </a:solidFill>
              <a:effectLst/>
              <a:latin typeface="+mn-lt"/>
              <a:ea typeface="+mn-ea"/>
              <a:cs typeface="+mn-cs"/>
            </a:rPr>
            <a:t>議会費</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議会関連の機器整備</a:t>
          </a:r>
          <a:r>
            <a:rPr kumimoji="1" lang="ja-JP" altLang="ja-JP" sz="1100">
              <a:solidFill>
                <a:schemeClr val="dk1"/>
              </a:solidFill>
              <a:effectLst/>
              <a:latin typeface="+mn-lt"/>
              <a:ea typeface="+mn-ea"/>
              <a:cs typeface="+mn-cs"/>
            </a:rPr>
            <a:t>によるもの、</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水道事業への負担金・補助金の増加や脱炭素移行・再エネ推進事業の実施</a:t>
          </a:r>
          <a:r>
            <a:rPr kumimoji="1" lang="ja-JP" altLang="ja-JP" sz="1100">
              <a:solidFill>
                <a:schemeClr val="dk1"/>
              </a:solidFill>
              <a:effectLst/>
              <a:latin typeface="+mn-lt"/>
              <a:ea typeface="+mn-ea"/>
              <a:cs typeface="+mn-cs"/>
            </a:rPr>
            <a:t>によるもの、</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市道改良事業費や下水道事業に対する負担金・補助金の増加</a:t>
          </a:r>
          <a:r>
            <a:rPr kumimoji="1" lang="ja-JP" altLang="ja-JP" sz="1100">
              <a:solidFill>
                <a:schemeClr val="dk1"/>
              </a:solidFill>
              <a:effectLst/>
              <a:latin typeface="+mn-lt"/>
              <a:ea typeface="+mn-ea"/>
              <a:cs typeface="+mn-cs"/>
            </a:rPr>
            <a:t>によるものである。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衛生費は、一部事務組合への負担金が多いことに加えごみ収集及びし尿処理業務の経費の増加</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類似団体平均値を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一方で</a:t>
          </a:r>
          <a:r>
            <a:rPr kumimoji="1" lang="ja-JP" altLang="en-US" sz="1100">
              <a:solidFill>
                <a:schemeClr val="dk1"/>
              </a:solidFill>
              <a:effectLst/>
              <a:latin typeface="+mn-lt"/>
              <a:ea typeface="+mn-ea"/>
              <a:cs typeface="+mn-cs"/>
            </a:rPr>
            <a:t>災害復旧費と消防費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減少して</a:t>
          </a:r>
          <a:r>
            <a:rPr kumimoji="1" lang="ja-JP" altLang="en-US" sz="1100">
              <a:solidFill>
                <a:schemeClr val="dk1"/>
              </a:solidFill>
              <a:effectLst/>
              <a:latin typeface="+mn-lt"/>
              <a:ea typeface="+mn-ea"/>
              <a:cs typeface="+mn-cs"/>
            </a:rPr>
            <a:t>いる。消防費の減少の要因は、防災行政無線施設整備事業の完了によるものである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そのほか</a:t>
          </a:r>
          <a:r>
            <a:rPr kumimoji="1" lang="ja-JP" altLang="ja-JP" sz="1100">
              <a:solidFill>
                <a:schemeClr val="dk1"/>
              </a:solidFill>
              <a:effectLst/>
              <a:latin typeface="+mn-lt"/>
              <a:ea typeface="+mn-ea"/>
              <a:cs typeface="+mn-cs"/>
            </a:rPr>
            <a:t>民生費は、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年度をピークに減少しているが、</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年度は電力・ガス・食料品等価格高騰重点支援給付金により増加している。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年度の実質収支は、</a:t>
          </a:r>
          <a:r>
            <a:rPr kumimoji="1" lang="ja-JP" altLang="ja-JP" sz="1000">
              <a:solidFill>
                <a:schemeClr val="dk1"/>
              </a:solidFill>
              <a:effectLst/>
              <a:latin typeface="+mn-lt"/>
              <a:ea typeface="+mn-ea"/>
              <a:cs typeface="+mn-cs"/>
            </a:rPr>
            <a:t>前年度比</a:t>
          </a:r>
          <a:r>
            <a:rPr kumimoji="1" lang="ja-JP" altLang="en-US" sz="1000">
              <a:solidFill>
                <a:schemeClr val="dk1"/>
              </a:solidFill>
              <a:effectLst/>
              <a:latin typeface="+mn-lt"/>
              <a:ea typeface="+mn-ea"/>
              <a:cs typeface="+mn-cs"/>
            </a:rPr>
            <a:t>で</a:t>
          </a:r>
          <a:r>
            <a:rPr kumimoji="1" lang="en-US" altLang="ja-JP" sz="1000">
              <a:solidFill>
                <a:schemeClr val="dk1"/>
              </a:solidFill>
              <a:effectLst/>
              <a:latin typeface="+mn-lt"/>
              <a:ea typeface="+mn-ea"/>
              <a:cs typeface="+mn-cs"/>
            </a:rPr>
            <a:t>1.87</a:t>
          </a:r>
          <a:r>
            <a:rPr kumimoji="1" lang="ja-JP" altLang="ja-JP" sz="1000">
              <a:solidFill>
                <a:schemeClr val="dk1"/>
              </a:solidFill>
              <a:effectLst/>
              <a:latin typeface="+mn-lt"/>
              <a:ea typeface="+mn-ea"/>
              <a:cs typeface="+mn-cs"/>
            </a:rPr>
            <a:t>％減少しているが</a:t>
          </a:r>
          <a:r>
            <a:rPr kumimoji="1" lang="ja-JP" altLang="en-US" sz="1000">
              <a:solidFill>
                <a:schemeClr val="dk1"/>
              </a:solidFill>
              <a:effectLst/>
              <a:latin typeface="+mn-lt"/>
              <a:ea typeface="+mn-ea"/>
              <a:cs typeface="+mn-cs"/>
            </a:rPr>
            <a:t>、市税が予算に比べ増収となったことや歳出の抑制に努めたことにより黒字を確保している。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また、</a:t>
          </a:r>
          <a:r>
            <a:rPr kumimoji="1" lang="ja-JP" altLang="ja-JP" sz="1000">
              <a:solidFill>
                <a:schemeClr val="dk1"/>
              </a:solidFill>
              <a:effectLst/>
              <a:latin typeface="+mn-lt"/>
              <a:ea typeface="+mn-ea"/>
              <a:cs typeface="+mn-cs"/>
            </a:rPr>
            <a:t>実質単年度収支</a:t>
          </a:r>
          <a:r>
            <a:rPr kumimoji="1" lang="ja-JP" altLang="en-US" sz="1000">
              <a:solidFill>
                <a:schemeClr val="dk1"/>
              </a:solidFill>
              <a:effectLst/>
              <a:latin typeface="+mn-lt"/>
              <a:ea typeface="+mn-ea"/>
              <a:cs typeface="+mn-cs"/>
            </a:rPr>
            <a:t>は令和</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年度に繰上償還していることなどが要因で前年度比で</a:t>
          </a:r>
          <a:r>
            <a:rPr kumimoji="1" lang="en-US" altLang="ja-JP" sz="1000">
              <a:solidFill>
                <a:schemeClr val="dk1"/>
              </a:solidFill>
              <a:effectLst/>
              <a:latin typeface="+mn-lt"/>
              <a:ea typeface="+mn-ea"/>
              <a:cs typeface="+mn-cs"/>
            </a:rPr>
            <a:t>5.37</a:t>
          </a:r>
          <a:r>
            <a:rPr kumimoji="1" lang="ja-JP" altLang="en-US" sz="1000">
              <a:solidFill>
                <a:schemeClr val="dk1"/>
              </a:solidFill>
              <a:effectLst/>
              <a:latin typeface="+mn-lt"/>
              <a:ea typeface="+mn-ea"/>
              <a:cs typeface="+mn-cs"/>
            </a:rPr>
            <a:t>％減少しているが、財政調整基金の取崩しなどにより黒字を確保している</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しかし、今後</a:t>
          </a:r>
          <a:r>
            <a:rPr kumimoji="1" lang="ja-JP" altLang="en-US" sz="1000">
              <a:solidFill>
                <a:schemeClr val="dk1"/>
              </a:solidFill>
              <a:effectLst/>
              <a:latin typeface="+mn-lt"/>
              <a:ea typeface="+mn-ea"/>
              <a:cs typeface="+mn-cs"/>
            </a:rPr>
            <a:t>は固定資産税の償却資産税が減少傾向にあること</a:t>
          </a:r>
          <a:r>
            <a:rPr kumimoji="1" lang="ja-JP" altLang="ja-JP" sz="1000">
              <a:solidFill>
                <a:schemeClr val="dk1"/>
              </a:solidFill>
              <a:effectLst/>
              <a:latin typeface="+mn-lt"/>
              <a:ea typeface="+mn-ea"/>
              <a:cs typeface="+mn-cs"/>
            </a:rPr>
            <a:t>人口減少に伴う普通交付税の</a:t>
          </a:r>
          <a:r>
            <a:rPr kumimoji="1" lang="ja-JP" altLang="en-US" sz="1000">
              <a:solidFill>
                <a:schemeClr val="dk1"/>
              </a:solidFill>
              <a:effectLst/>
              <a:latin typeface="+mn-lt"/>
              <a:ea typeface="+mn-ea"/>
              <a:cs typeface="+mn-cs"/>
            </a:rPr>
            <a:t>大幅な伸びは見込まれない</a:t>
          </a:r>
          <a:r>
            <a:rPr kumimoji="1" lang="ja-JP" altLang="ja-JP" sz="1000">
              <a:solidFill>
                <a:schemeClr val="dk1"/>
              </a:solidFill>
              <a:effectLst/>
              <a:latin typeface="+mn-lt"/>
              <a:ea typeface="+mn-ea"/>
              <a:cs typeface="+mn-cs"/>
            </a:rPr>
            <a:t>。よって、引き続き定員管理及び給与の適正化による人件費の抑制、物件費の削減、補助金等の整理合理化、市税等収納率の向上及び滞納額の縮減等の取組みを通じて、財政基盤の強化に努めていかなければならな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近年では全会計とも黒字で推移している。今後も定員管理及び給与の適正化による人件費の抑制、物件費の削減、補助金等の整理合理化、市税等収納率の向上及び滞納額の縮減等の取組みを通じて、財政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本市の地理的条件の不利（半島、過疎、離島、飛び地）を緩和するため、生活基盤整備、地域振興対策事業を積極的に実施したことにより、地方債元利償還金が高額で推移している。</a:t>
          </a:r>
          <a:endParaRPr lang="ja-JP" altLang="ja-JP" sz="1400">
            <a:effectLst/>
          </a:endParaRPr>
        </a:p>
        <a:p>
          <a:r>
            <a:rPr kumimoji="1" lang="ja-JP" altLang="ja-JP" sz="1100">
              <a:solidFill>
                <a:schemeClr val="dk1"/>
              </a:solidFill>
              <a:effectLst/>
              <a:latin typeface="+mn-lt"/>
              <a:ea typeface="+mn-ea"/>
              <a:cs typeface="+mn-cs"/>
            </a:rPr>
            <a:t>また、下水道事業債や簡易水道事業債などの残高が多額であるため公営企業債の元利償還金に対する繰入金が高額となっている。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本市の地理的条件の不利（半島、過疎、離島、飛び地）を緩和するため、生活基盤整備、地域振興対策事業を積極的に実施したことにより、地方債残高が高額で推移している。</a:t>
          </a:r>
          <a:endParaRPr lang="ja-JP" altLang="ja-JP" sz="1400">
            <a:effectLst/>
          </a:endParaRPr>
        </a:p>
        <a:p>
          <a:r>
            <a:rPr kumimoji="1" lang="ja-JP" altLang="ja-JP" sz="1100">
              <a:solidFill>
                <a:schemeClr val="dk1"/>
              </a:solidFill>
              <a:effectLst/>
              <a:latin typeface="+mn-lt"/>
              <a:ea typeface="+mn-ea"/>
              <a:cs typeface="+mn-cs"/>
            </a:rPr>
            <a:t>　下水道事業債や簡易水道事業債などの残高が多額であるため公営企業債等繰入見込額が高額となっている。</a:t>
          </a:r>
          <a:endParaRPr lang="ja-JP" altLang="ja-JP" sz="1400">
            <a:effectLst/>
          </a:endParaRPr>
        </a:p>
        <a:p>
          <a:r>
            <a:rPr kumimoji="1" lang="ja-JP" altLang="ja-JP" sz="1100">
              <a:solidFill>
                <a:schemeClr val="dk1"/>
              </a:solidFill>
              <a:effectLst/>
              <a:latin typeface="+mn-lt"/>
              <a:ea typeface="+mn-ea"/>
              <a:cs typeface="+mn-cs"/>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長崎県松浦市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年度に固定資産税の償却資産が増加しており、以降今後</a:t>
          </a:r>
          <a:r>
            <a:rPr kumimoji="1" lang="ja-JP" altLang="ja-JP" sz="1100" b="0" i="0" baseline="0">
              <a:solidFill>
                <a:schemeClr val="dk1"/>
              </a:solidFill>
              <a:effectLst/>
              <a:latin typeface="+mn-lt"/>
              <a:ea typeface="+mn-ea"/>
              <a:cs typeface="+mn-cs"/>
            </a:rPr>
            <a:t>予定している大型事業の財源確保のため</a:t>
          </a:r>
          <a:r>
            <a:rPr kumimoji="1" lang="ja-JP" altLang="en-US" sz="1100" b="0" i="0" baseline="0">
              <a:solidFill>
                <a:schemeClr val="dk1"/>
              </a:solidFill>
              <a:effectLst/>
              <a:latin typeface="+mn-lt"/>
              <a:ea typeface="+mn-ea"/>
              <a:cs typeface="+mn-cs"/>
            </a:rPr>
            <a:t>、計画的に財政調整基金に</a:t>
          </a:r>
          <a:r>
            <a:rPr kumimoji="1" lang="ja-JP" altLang="ja-JP" sz="1100" b="0" i="0" baseline="0">
              <a:solidFill>
                <a:schemeClr val="dk1"/>
              </a:solidFill>
              <a:effectLst/>
              <a:latin typeface="+mn-lt"/>
              <a:ea typeface="+mn-ea"/>
              <a:cs typeface="+mn-cs"/>
            </a:rPr>
            <a:t>積み立て</a:t>
          </a:r>
          <a:r>
            <a:rPr kumimoji="1" lang="ja-JP" altLang="en-US" sz="1100" b="0" i="0" baseline="0">
              <a:solidFill>
                <a:schemeClr val="dk1"/>
              </a:solidFill>
              <a:effectLst/>
              <a:latin typeface="+mn-lt"/>
              <a:ea typeface="+mn-ea"/>
              <a:cs typeface="+mn-cs"/>
            </a:rPr>
            <a:t>ていること</a:t>
          </a:r>
          <a:r>
            <a:rPr kumimoji="1" lang="ja-JP" altLang="ja-JP" sz="1100" b="0" i="0" baseline="0">
              <a:solidFill>
                <a:schemeClr val="dk1"/>
              </a:solidFill>
              <a:effectLst/>
              <a:latin typeface="+mn-lt"/>
              <a:ea typeface="+mn-ea"/>
              <a:cs typeface="+mn-cs"/>
            </a:rPr>
            <a:t>、</a:t>
          </a:r>
          <a:br>
            <a:rPr kumimoji="1" lang="en-US" altLang="ja-JP" sz="1100" b="0" i="0" baseline="0">
              <a:solidFill>
                <a:schemeClr val="dk1"/>
              </a:solidFill>
              <a:effectLst/>
              <a:latin typeface="+mn-lt"/>
              <a:ea typeface="+mn-ea"/>
              <a:cs typeface="+mn-cs"/>
            </a:rPr>
          </a:br>
          <a:r>
            <a:rPr kumimoji="1" lang="ja-JP" altLang="en-US" sz="1100" b="0" i="0" baseline="0">
              <a:solidFill>
                <a:schemeClr val="dk1"/>
              </a:solidFill>
              <a:effectLst/>
              <a:latin typeface="+mn-lt"/>
              <a:ea typeface="+mn-ea"/>
              <a:cs typeface="+mn-cs"/>
            </a:rPr>
            <a:t>　ふるさとづくり寄附金の増加に伴い基金への積立が増えたことなどにより</a:t>
          </a:r>
          <a:r>
            <a:rPr kumimoji="1" lang="ja-JP" altLang="ja-JP" sz="1100" b="0" i="0" baseline="0">
              <a:solidFill>
                <a:schemeClr val="dk1"/>
              </a:solidFill>
              <a:effectLst/>
              <a:latin typeface="+mn-lt"/>
              <a:ea typeface="+mn-ea"/>
              <a:cs typeface="+mn-cs"/>
            </a:rPr>
            <a:t>全体として</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75</a:t>
          </a:r>
          <a:r>
            <a:rPr kumimoji="1" lang="ja-JP" altLang="ja-JP" sz="1100" b="0" i="0" baseline="0">
              <a:solidFill>
                <a:schemeClr val="dk1"/>
              </a:solidFill>
              <a:effectLst/>
              <a:latin typeface="+mn-lt"/>
              <a:ea typeface="+mn-ea"/>
              <a:cs typeface="+mn-cs"/>
            </a:rPr>
            <a:t>百万円の増。</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本庁舎の耐震化事業やその他老朽化した公共施設の更新・補修などに多くの経費がかかることから財政調整基金の取崩しが始まる見込みだが、引き続き特定財源</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の確保に努めるとともに予算要求上限枠の設定による経常経費の削減や事務事業の見直し等により歳出予算の抑制を図ることで、予期せぬ緊急課題に対応できる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よう標準財政規模の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％程度</a:t>
          </a:r>
          <a:r>
            <a:rPr kumimoji="1" lang="ja-JP" altLang="ja-JP" sz="1100" b="0" i="0" baseline="0">
              <a:solidFill>
                <a:schemeClr val="dk1"/>
              </a:solidFill>
              <a:effectLst/>
              <a:latin typeface="+mn-lt"/>
              <a:ea typeface="+mn-ea"/>
              <a:cs typeface="+mn-cs"/>
            </a:rPr>
            <a:t>の残高を維持していく。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その他特定目的金については効果的な運用を行う。</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鉱害復旧灌漑用水施設維持基金：鉱害復旧事業により整備された灌漑用水施設の維持管理を行う。</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ふるさとづくり基金：</a:t>
          </a:r>
          <a:r>
            <a:rPr lang="ja-JP" altLang="ja-JP" sz="1100" b="0" i="0" baseline="0">
              <a:solidFill>
                <a:schemeClr val="dk1"/>
              </a:solidFill>
              <a:effectLst/>
              <a:latin typeface="+mn-lt"/>
              <a:ea typeface="+mn-ea"/>
              <a:cs typeface="+mn-cs"/>
            </a:rPr>
            <a:t>松浦市を応援する人々の熱い想いを、個性豊かで活力のあるまちづくり、心なごみ安心して暮らせるまちづくりにいかし、ふるさとづくり</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を推進する。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合併振興基金：市民の連携の強化及び一体感の醸成を図り、本市の振興を図る。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地域振興基金：福祉活動の促進、快適な生活環境の形成、ふるさと創生事業、市の産業の振興その他地域振興事業に活用する。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子育て支援基金：次代の社会を担う子どもたちが健やかに生まれ育つ支援に活用する。</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鉱害復旧灌漑用水施設維持基金：有価証券利子収入を積み立てたことにより増加。</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ふるさとづくり基金：市民の健康増進事業、企業誘致事業、学校関連の事業の財源として約</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百万円取り崩した一方で、過年度事業精算分及びふるさとづくり</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寄附金</a:t>
          </a:r>
          <a:r>
            <a:rPr kumimoji="1" lang="ja-JP" altLang="ja-JP" sz="1100" b="0" i="0" baseline="0">
              <a:solidFill>
                <a:schemeClr val="dk1"/>
              </a:solidFill>
              <a:effectLst/>
              <a:latin typeface="+mn-lt"/>
              <a:ea typeface="+mn-ea"/>
              <a:cs typeface="+mn-cs"/>
            </a:rPr>
            <a:t>分を約</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51</a:t>
          </a:r>
          <a:r>
            <a:rPr kumimoji="1" lang="ja-JP" altLang="ja-JP" sz="1100" b="0" i="0" baseline="0">
              <a:solidFill>
                <a:schemeClr val="dk1"/>
              </a:solidFill>
              <a:effectLst/>
              <a:latin typeface="+mn-lt"/>
              <a:ea typeface="+mn-ea"/>
              <a:cs typeface="+mn-cs"/>
            </a:rPr>
            <a:t>百万円を積み立てたことにより増加。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合併振興基金：過年度事業精算分を約</a:t>
          </a:r>
          <a:r>
            <a:rPr kumimoji="1" lang="en-US" altLang="ja-JP" sz="1100" b="0" i="0" baseline="0">
              <a:solidFill>
                <a:schemeClr val="dk1"/>
              </a:solidFill>
              <a:effectLst/>
              <a:latin typeface="+mn-lt"/>
              <a:ea typeface="+mn-ea"/>
              <a:cs typeface="+mn-cs"/>
            </a:rPr>
            <a:t>37</a:t>
          </a:r>
          <a:r>
            <a:rPr kumimoji="1" lang="ja-JP" altLang="ja-JP" sz="1100" b="0" i="0" baseline="0">
              <a:solidFill>
                <a:schemeClr val="dk1"/>
              </a:solidFill>
              <a:effectLst/>
              <a:latin typeface="+mn-lt"/>
              <a:ea typeface="+mn-ea"/>
              <a:cs typeface="+mn-cs"/>
            </a:rPr>
            <a:t>百万円を積み立てたことにより増加。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地域振興基金：過年度事業精算分及び住宅使用料分等を約</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百万円を積み立てたことにより増加。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子育て支援基金：子どもの予防接種や医療費助成事業などの財源として約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91</a:t>
          </a:r>
          <a:r>
            <a:rPr kumimoji="1" lang="ja-JP" altLang="ja-JP" sz="1100" b="0" i="0" baseline="0">
              <a:solidFill>
                <a:schemeClr val="dk1"/>
              </a:solidFill>
              <a:effectLst/>
              <a:latin typeface="+mn-lt"/>
              <a:ea typeface="+mn-ea"/>
              <a:cs typeface="+mn-cs"/>
            </a:rPr>
            <a:t>百万円取り崩した一方で、過年度事業精算分及びふるさとづくり寄附金分を約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百万円を積み立てたことにより増加。</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各基金の目的に沿った事業の財源とするため計画的な活用を行うとともに、基金への積立を推進するために効果的な債券運用を行う。</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年度に固定資産税の償却資産が増加しており、以降今後予定している大型事業の財源確保のため、計画的に財政調整基金に積み立てていることによる増。</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本庁舎の耐震化事業やその他老朽化した公共施設の更新・補修、今後の社会変動や大規模災害復旧など予期せぬ緊急課題に対応できるよう一定の残高は必要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であるため、標準財政規模の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程度の残高を維持していく。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臨時財政対策債償還基金費分積み立てた</a:t>
          </a:r>
          <a:r>
            <a:rPr lang="ja-JP" altLang="ja-JP" sz="1100" b="0" i="0" baseline="0">
              <a:solidFill>
                <a:schemeClr val="dk1"/>
              </a:solidFill>
              <a:effectLst/>
              <a:latin typeface="+mn-lt"/>
              <a:ea typeface="+mn-ea"/>
              <a:cs typeface="+mn-cs"/>
            </a:rPr>
            <a:t>ことによる</a:t>
          </a:r>
          <a:r>
            <a:rPr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大型事業（小中学校校舎整備事業、市民福祉総合プラザ整備事業など）に係る地方債の償還が開始し</a:t>
          </a:r>
          <a:r>
            <a:rPr kumimoji="1" lang="ja-JP" altLang="en-US" sz="1100" b="0" i="0" baseline="0">
              <a:solidFill>
                <a:schemeClr val="dk1"/>
              </a:solidFill>
              <a:effectLst/>
              <a:latin typeface="+mn-lt"/>
              <a:ea typeface="+mn-ea"/>
              <a:cs typeface="+mn-cs"/>
            </a:rPr>
            <a:t>たことや</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今後控えている大型事業により</a:t>
          </a:r>
          <a:r>
            <a:rPr kumimoji="1" lang="ja-JP" altLang="ja-JP" sz="1100" b="0" i="0" baseline="0">
              <a:solidFill>
                <a:schemeClr val="dk1"/>
              </a:solidFill>
              <a:effectLst/>
              <a:latin typeface="+mn-lt"/>
              <a:ea typeface="+mn-ea"/>
              <a:cs typeface="+mn-cs"/>
            </a:rPr>
            <a:t>歳出予算に占める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公債費の割合は増加が見込まれることから、それに備えて計画的な積立を行う。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19639273</v>
      </c>
      <c r="BO4" s="371"/>
      <c r="BP4" s="371"/>
      <c r="BQ4" s="371"/>
      <c r="BR4" s="371"/>
      <c r="BS4" s="371"/>
      <c r="BT4" s="371"/>
      <c r="BU4" s="372"/>
      <c r="BV4" s="370">
        <v>20958327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5.3</v>
      </c>
      <c r="CU4" s="377"/>
      <c r="CV4" s="377"/>
      <c r="CW4" s="377"/>
      <c r="CX4" s="377"/>
      <c r="CY4" s="377"/>
      <c r="CZ4" s="377"/>
      <c r="DA4" s="378"/>
      <c r="DB4" s="376">
        <v>7.2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19008455</v>
      </c>
      <c r="BO5" s="408"/>
      <c r="BP5" s="408"/>
      <c r="BQ5" s="408"/>
      <c r="BR5" s="408"/>
      <c r="BS5" s="408"/>
      <c r="BT5" s="408"/>
      <c r="BU5" s="409"/>
      <c r="BV5" s="407">
        <v>20174730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v>
      </c>
      <c r="CU5" s="405"/>
      <c r="CV5" s="405"/>
      <c r="CW5" s="405"/>
      <c r="CX5" s="405"/>
      <c r="CY5" s="405"/>
      <c r="CZ5" s="405"/>
      <c r="DA5" s="406"/>
      <c r="DB5" s="404">
        <v>91.3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630818</v>
      </c>
      <c r="BO6" s="408"/>
      <c r="BP6" s="408"/>
      <c r="BQ6" s="408"/>
      <c r="BR6" s="408"/>
      <c r="BS6" s="408"/>
      <c r="BT6" s="408"/>
      <c r="BU6" s="409"/>
      <c r="BV6" s="407">
        <v>783597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92.7</v>
      </c>
      <c r="CU6" s="445"/>
      <c r="CV6" s="445"/>
      <c r="CW6" s="445"/>
      <c r="CX6" s="445"/>
      <c r="CY6" s="445"/>
      <c r="CZ6" s="445"/>
      <c r="DA6" s="446"/>
      <c r="DB6" s="444">
        <v>92.6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139550</v>
      </c>
      <c r="BO7" s="408"/>
      <c r="BP7" s="408"/>
      <c r="BQ7" s="408"/>
      <c r="BR7" s="408"/>
      <c r="BS7" s="408"/>
      <c r="BT7" s="408"/>
      <c r="BU7" s="409"/>
      <c r="BV7" s="407">
        <v>116601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9255267</v>
      </c>
      <c r="CU7" s="408"/>
      <c r="CV7" s="408"/>
      <c r="CW7" s="408"/>
      <c r="CX7" s="408"/>
      <c r="CY7" s="408"/>
      <c r="CZ7" s="408"/>
      <c r="DA7" s="409"/>
      <c r="DB7" s="407">
        <v>9295032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491268</v>
      </c>
      <c r="BO8" s="408"/>
      <c r="BP8" s="408"/>
      <c r="BQ8" s="408"/>
      <c r="BR8" s="408"/>
      <c r="BS8" s="408"/>
      <c r="BT8" s="408"/>
      <c r="BU8" s="409"/>
      <c r="BV8" s="407">
        <v>666996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0.53</v>
      </c>
      <c r="CU8" s="448"/>
      <c r="CV8" s="448"/>
      <c r="CW8" s="448"/>
      <c r="CX8" s="448"/>
      <c r="CY8" s="448"/>
      <c r="CZ8" s="448"/>
      <c r="DA8" s="449"/>
      <c r="DB8" s="447">
        <v>0.56999999999999995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21271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-175728</v>
      </c>
      <c r="BO9" s="408"/>
      <c r="BP9" s="408"/>
      <c r="BQ9" s="408"/>
      <c r="BR9" s="408"/>
      <c r="BS9" s="408"/>
      <c r="BT9" s="408"/>
      <c r="BU9" s="409"/>
      <c r="BV9" s="407">
        <v>-17263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13.7</v>
      </c>
      <c r="CU9" s="405"/>
      <c r="CV9" s="405"/>
      <c r="CW9" s="405"/>
      <c r="CX9" s="405"/>
      <c r="CY9" s="405"/>
      <c r="CZ9" s="405"/>
      <c r="DA9" s="406"/>
      <c r="DB9" s="404">
        <v>17.7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23309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645710</v>
      </c>
      <c r="BO10" s="408"/>
      <c r="BP10" s="408"/>
      <c r="BQ10" s="408"/>
      <c r="BR10" s="408"/>
      <c r="BS10" s="408"/>
      <c r="BT10" s="408"/>
      <c r="BU10" s="409"/>
      <c r="BV10" s="407">
        <v>640652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358371</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20983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112058</v>
      </c>
      <c r="BO12" s="408"/>
      <c r="BP12" s="408"/>
      <c r="BQ12" s="408"/>
      <c r="BR12" s="408"/>
      <c r="BS12" s="408"/>
      <c r="BT12" s="408"/>
      <c r="BU12" s="409"/>
      <c r="BV12" s="407">
        <v>122688</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20679</v>
      </c>
      <c r="S13" s="492"/>
      <c r="T13" s="492"/>
      <c r="U13" s="492"/>
      <c r="V13" s="493"/>
      <c r="W13" s="423" t="s">
        <v>131</v>
      </c>
      <c r="X13" s="424"/>
      <c r="Y13" s="424"/>
      <c r="Z13" s="424"/>
      <c r="AA13" s="424"/>
      <c r="AB13" s="414"/>
      <c r="AC13" s="458">
        <v>1370</v>
      </c>
      <c r="AD13" s="459"/>
      <c r="AE13" s="459"/>
      <c r="AF13" s="459"/>
      <c r="AG13" s="501"/>
      <c r="AH13" s="458">
        <v>1584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357924</v>
      </c>
      <c r="BO13" s="408"/>
      <c r="BP13" s="408"/>
      <c r="BQ13" s="408"/>
      <c r="BR13" s="408"/>
      <c r="BS13" s="408"/>
      <c r="BT13" s="408"/>
      <c r="BU13" s="409"/>
      <c r="BV13" s="407">
        <v>859072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10.7</v>
      </c>
      <c r="CU13" s="405"/>
      <c r="CV13" s="405"/>
      <c r="CW13" s="405"/>
      <c r="CX13" s="405"/>
      <c r="CY13" s="405"/>
      <c r="CZ13" s="405"/>
      <c r="DA13" s="406"/>
      <c r="DB13" s="404">
        <v>10.7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21369</v>
      </c>
      <c r="S14" s="492"/>
      <c r="T14" s="492"/>
      <c r="U14" s="492"/>
      <c r="V14" s="493"/>
      <c r="W14" s="397"/>
      <c r="X14" s="398"/>
      <c r="Y14" s="398"/>
      <c r="Z14" s="398"/>
      <c r="AA14" s="398"/>
      <c r="AB14" s="387"/>
      <c r="AC14" s="494">
        <v>13</v>
      </c>
      <c r="AD14" s="495"/>
      <c r="AE14" s="495"/>
      <c r="AF14" s="495"/>
      <c r="AG14" s="496"/>
      <c r="AH14" s="494">
        <v>14.2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31</v>
      </c>
      <c r="CU14" s="506"/>
      <c r="CV14" s="506"/>
      <c r="CW14" s="506"/>
      <c r="CX14" s="506"/>
      <c r="CY14" s="506"/>
      <c r="CZ14" s="506"/>
      <c r="DA14" s="507"/>
      <c r="DB14" s="505">
        <v>37.5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21110</v>
      </c>
      <c r="S15" s="492"/>
      <c r="T15" s="492"/>
      <c r="U15" s="492"/>
      <c r="V15" s="493"/>
      <c r="W15" s="423" t="s">
        <v>137</v>
      </c>
      <c r="X15" s="424"/>
      <c r="Y15" s="424"/>
      <c r="Z15" s="424"/>
      <c r="AA15" s="424"/>
      <c r="AB15" s="414"/>
      <c r="AC15" s="458">
        <v>2978</v>
      </c>
      <c r="AD15" s="459"/>
      <c r="AE15" s="459"/>
      <c r="AF15" s="459"/>
      <c r="AG15" s="501"/>
      <c r="AH15" s="458">
        <v>3019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4170539</v>
      </c>
      <c r="BO15" s="371"/>
      <c r="BP15" s="371"/>
      <c r="BQ15" s="371"/>
      <c r="BR15" s="371"/>
      <c r="BS15" s="371"/>
      <c r="BT15" s="371"/>
      <c r="BU15" s="372"/>
      <c r="BV15" s="370">
        <v>4209810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28.3</v>
      </c>
      <c r="AD16" s="495"/>
      <c r="AE16" s="495"/>
      <c r="AF16" s="495"/>
      <c r="AG16" s="496"/>
      <c r="AH16" s="494">
        <v>27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8010179</v>
      </c>
      <c r="BO16" s="408"/>
      <c r="BP16" s="408"/>
      <c r="BQ16" s="408"/>
      <c r="BR16" s="408"/>
      <c r="BS16" s="408"/>
      <c r="BT16" s="408"/>
      <c r="BU16" s="409"/>
      <c r="BV16" s="407">
        <v>7971047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6187</v>
      </c>
      <c r="AD17" s="459"/>
      <c r="AE17" s="459"/>
      <c r="AF17" s="459"/>
      <c r="AG17" s="501"/>
      <c r="AH17" s="458">
        <v>6568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5315597</v>
      </c>
      <c r="BO17" s="408"/>
      <c r="BP17" s="408"/>
      <c r="BQ17" s="408"/>
      <c r="BR17" s="408"/>
      <c r="BS17" s="408"/>
      <c r="BT17" s="408"/>
      <c r="BU17" s="409"/>
      <c r="BV17" s="407">
        <v>5401731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130.55000000000001</v>
      </c>
      <c r="M18" s="531"/>
      <c r="N18" s="531"/>
      <c r="O18" s="531"/>
      <c r="P18" s="531"/>
      <c r="Q18" s="531"/>
      <c r="R18" s="532"/>
      <c r="S18" s="532"/>
      <c r="T18" s="532"/>
      <c r="U18" s="532"/>
      <c r="V18" s="533"/>
      <c r="W18" s="425"/>
      <c r="X18" s="426"/>
      <c r="Y18" s="426"/>
      <c r="Z18" s="426"/>
      <c r="AA18" s="426"/>
      <c r="AB18" s="417"/>
      <c r="AC18" s="534">
        <v>58.7</v>
      </c>
      <c r="AD18" s="535"/>
      <c r="AE18" s="535"/>
      <c r="AF18" s="535"/>
      <c r="AG18" s="536"/>
      <c r="AH18" s="534">
        <v>58.8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8541243</v>
      </c>
      <c r="BO18" s="408"/>
      <c r="BP18" s="408"/>
      <c r="BQ18" s="408"/>
      <c r="BR18" s="408"/>
      <c r="BS18" s="408"/>
      <c r="BT18" s="408"/>
      <c r="BU18" s="409"/>
      <c r="BV18" s="407">
        <v>8608269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163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12255732</v>
      </c>
      <c r="BO19" s="408"/>
      <c r="BP19" s="408"/>
      <c r="BQ19" s="408"/>
      <c r="BR19" s="408"/>
      <c r="BS19" s="408"/>
      <c r="BT19" s="408"/>
      <c r="BU19" s="409"/>
      <c r="BV19" s="407">
        <v>12764476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8789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17312645</v>
      </c>
      <c r="BO22" s="371"/>
      <c r="BP22" s="371"/>
      <c r="BQ22" s="371"/>
      <c r="BR22" s="371"/>
      <c r="BS22" s="371"/>
      <c r="BT22" s="371"/>
      <c r="BU22" s="372"/>
      <c r="BV22" s="370">
        <v>18155103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14526818</v>
      </c>
      <c r="BO23" s="408"/>
      <c r="BP23" s="408"/>
      <c r="BQ23" s="408"/>
      <c r="BR23" s="408"/>
      <c r="BS23" s="408"/>
      <c r="BT23" s="408"/>
      <c r="BU23" s="409"/>
      <c r="BV23" s="407">
        <v>15005281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8000</v>
      </c>
      <c r="R24" s="459"/>
      <c r="S24" s="459"/>
      <c r="T24" s="459"/>
      <c r="U24" s="459"/>
      <c r="V24" s="501"/>
      <c r="W24" s="553"/>
      <c r="X24" s="554"/>
      <c r="Y24" s="555"/>
      <c r="Z24" s="457" t="s">
        <v>162</v>
      </c>
      <c r="AA24" s="437"/>
      <c r="AB24" s="437"/>
      <c r="AC24" s="437"/>
      <c r="AD24" s="437"/>
      <c r="AE24" s="437"/>
      <c r="AF24" s="437"/>
      <c r="AG24" s="438"/>
      <c r="AH24" s="458">
        <v>301</v>
      </c>
      <c r="AI24" s="459"/>
      <c r="AJ24" s="459"/>
      <c r="AK24" s="459"/>
      <c r="AL24" s="501"/>
      <c r="AM24" s="458">
        <v>962899</v>
      </c>
      <c r="AN24" s="459"/>
      <c r="AO24" s="459"/>
      <c r="AP24" s="459"/>
      <c r="AQ24" s="459"/>
      <c r="AR24" s="501"/>
      <c r="AS24" s="458">
        <v>3199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13465809</v>
      </c>
      <c r="BO24" s="408"/>
      <c r="BP24" s="408"/>
      <c r="BQ24" s="408"/>
      <c r="BR24" s="408"/>
      <c r="BS24" s="408"/>
      <c r="BT24" s="408"/>
      <c r="BU24" s="409"/>
      <c r="BV24" s="407">
        <v>13849032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6560</v>
      </c>
      <c r="R25" s="459"/>
      <c r="S25" s="459"/>
      <c r="T25" s="459"/>
      <c r="U25" s="459"/>
      <c r="V25" s="501"/>
      <c r="W25" s="553"/>
      <c r="X25" s="554"/>
      <c r="Y25" s="555"/>
      <c r="Z25" s="457" t="s">
        <v>165</v>
      </c>
      <c r="AA25" s="437"/>
      <c r="AB25" s="437"/>
      <c r="AC25" s="437"/>
      <c r="AD25" s="437"/>
      <c r="AE25" s="437"/>
      <c r="AF25" s="437"/>
      <c r="AG25" s="438"/>
      <c r="AH25" s="458">
        <v>65</v>
      </c>
      <c r="AI25" s="459"/>
      <c r="AJ25" s="459"/>
      <c r="AK25" s="459"/>
      <c r="AL25" s="501"/>
      <c r="AM25" s="458">
        <v>185380</v>
      </c>
      <c r="AN25" s="459"/>
      <c r="AO25" s="459"/>
      <c r="AP25" s="459"/>
      <c r="AQ25" s="459"/>
      <c r="AR25" s="501"/>
      <c r="AS25" s="458">
        <v>2852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151083</v>
      </c>
      <c r="BO25" s="371"/>
      <c r="BP25" s="371"/>
      <c r="BQ25" s="371"/>
      <c r="BR25" s="371"/>
      <c r="BS25" s="371"/>
      <c r="BT25" s="371"/>
      <c r="BU25" s="372"/>
      <c r="BV25" s="370">
        <v>51110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5840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4130</v>
      </c>
      <c r="R27" s="459"/>
      <c r="S27" s="459"/>
      <c r="T27" s="459"/>
      <c r="U27" s="459"/>
      <c r="V27" s="501"/>
      <c r="W27" s="553"/>
      <c r="X27" s="554"/>
      <c r="Y27" s="555"/>
      <c r="Z27" s="457" t="s">
        <v>171</v>
      </c>
      <c r="AA27" s="437"/>
      <c r="AB27" s="437"/>
      <c r="AC27" s="437"/>
      <c r="AD27" s="437"/>
      <c r="AE27" s="437"/>
      <c r="AF27" s="437"/>
      <c r="AG27" s="438"/>
      <c r="AH27" s="458">
        <v>7</v>
      </c>
      <c r="AI27" s="459"/>
      <c r="AJ27" s="459"/>
      <c r="AK27" s="459"/>
      <c r="AL27" s="501"/>
      <c r="AM27" s="458">
        <v>30366</v>
      </c>
      <c r="AN27" s="459"/>
      <c r="AO27" s="459"/>
      <c r="AP27" s="459"/>
      <c r="AQ27" s="459"/>
      <c r="AR27" s="501"/>
      <c r="AS27" s="458">
        <v>4338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865555</v>
      </c>
      <c r="BO27" s="527"/>
      <c r="BP27" s="527"/>
      <c r="BQ27" s="527"/>
      <c r="BR27" s="527"/>
      <c r="BS27" s="527"/>
      <c r="BT27" s="527"/>
      <c r="BU27" s="528"/>
      <c r="BV27" s="526">
        <v>865234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3400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3055101</v>
      </c>
      <c r="BO28" s="371"/>
      <c r="BP28" s="371"/>
      <c r="BQ28" s="371"/>
      <c r="BR28" s="371"/>
      <c r="BS28" s="371"/>
      <c r="BT28" s="371"/>
      <c r="BU28" s="372"/>
      <c r="BV28" s="370">
        <v>2521449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3220</v>
      </c>
      <c r="R29" s="459"/>
      <c r="S29" s="459"/>
      <c r="T29" s="459"/>
      <c r="U29" s="459"/>
      <c r="V29" s="501"/>
      <c r="W29" s="556"/>
      <c r="X29" s="557"/>
      <c r="Y29" s="558"/>
      <c r="Z29" s="457" t="s">
        <v>177</v>
      </c>
      <c r="AA29" s="437"/>
      <c r="AB29" s="437"/>
      <c r="AC29" s="437"/>
      <c r="AD29" s="437"/>
      <c r="AE29" s="437"/>
      <c r="AF29" s="437"/>
      <c r="AG29" s="438"/>
      <c r="AH29" s="458">
        <v>308</v>
      </c>
      <c r="AI29" s="459"/>
      <c r="AJ29" s="459"/>
      <c r="AK29" s="459"/>
      <c r="AL29" s="501"/>
      <c r="AM29" s="458">
        <v>993265</v>
      </c>
      <c r="AN29" s="459"/>
      <c r="AO29" s="459"/>
      <c r="AP29" s="459"/>
      <c r="AQ29" s="459"/>
      <c r="AR29" s="501"/>
      <c r="AS29" s="458">
        <v>3225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652297</v>
      </c>
      <c r="BO29" s="408"/>
      <c r="BP29" s="408"/>
      <c r="BQ29" s="408"/>
      <c r="BR29" s="408"/>
      <c r="BS29" s="408"/>
      <c r="BT29" s="408"/>
      <c r="BU29" s="409"/>
      <c r="BV29" s="407">
        <v>612611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4786581</v>
      </c>
      <c r="BO30" s="527"/>
      <c r="BP30" s="527"/>
      <c r="BQ30" s="527"/>
      <c r="BR30" s="527"/>
      <c r="BS30" s="527"/>
      <c r="BT30" s="527"/>
      <c r="BU30" s="528"/>
      <c r="BV30" s="526">
        <v>4584886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IF('各会計、関係団体の財政状況及び健全化判断比率'!B34="","",'各会計、関係団体の財政状況及び健全化判断比率'!B34)</f>
        <v>水道事業会計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IF('各会計、関係団体の財政状況及び健全化判断比率'!B37="","",'各会計、関係団体の財政状況及び健全化判断比率'!B37)</f>
        <v>松浦魚市場特別会計</v>
      </c>
      <c r="BH34" s="598"/>
      <c r="BI34" s="598"/>
      <c r="BJ34" s="598"/>
      <c r="BK34" s="598"/>
      <c r="BL34" s="598"/>
      <c r="BM34" s="598"/>
      <c r="BN34" s="598"/>
      <c r="BO34" s="598"/>
      <c r="BP34" s="598"/>
      <c r="BQ34" s="598"/>
      <c r="BR34" s="598"/>
      <c r="BS34" s="598"/>
      <c r="BT34" s="598"/>
      <c r="BU34" s="598"/>
      <c r="BV34" s="181"/>
      <c r="BW34" s="597">
        <f>IF(BY34="","",MAX(C34:D43,U34:V43,AM34:AN43,BE34:BF43)+1)</f>
        <v>17</v>
      </c>
      <c r="BX34" s="597"/>
      <c r="BY34" s="598" t="str">
        <f>IF('各会計、関係団体の財政状況及び健全化判断比率'!B68="","",'各会計、関係団体の財政状況及び健全化判断比率'!B68)</f>
        <v>北松北部環境組合</v>
      </c>
      <c r="BZ34" s="598"/>
      <c r="CA34" s="598"/>
      <c r="CB34" s="598"/>
      <c r="CC34" s="598"/>
      <c r="CD34" s="598"/>
      <c r="CE34" s="598"/>
      <c r="CF34" s="598"/>
      <c r="CG34" s="598"/>
      <c r="CH34" s="598"/>
      <c r="CI34" s="598"/>
      <c r="CJ34" s="598"/>
      <c r="CK34" s="598"/>
      <c r="CL34" s="598"/>
      <c r="CM34" s="598"/>
      <c r="CN34" s="181"/>
      <c r="CO34" s="597">
        <f>IF(CQ34="","",MAX(C34:D43,U34:V43,AM34:AN43,BE34:BF43,BW34:BX43)+1)</f>
        <v>26</v>
      </c>
      <c r="CP34" s="597"/>
      <c r="CQ34" s="598" t="str">
        <f>IF('各会計、関係団体の財政状況及び健全化判断比率'!BS7="","",'各会計、関係団体の財政状況及び健全化判断比率'!BS7)</f>
        <v>長崎県林業公社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青島診療所事業特別会計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IF('各会計、関係団体の財政状況及び健全化判断比率'!B35="","",'各会計、関係団体の財政状況及び健全化判断比率'!B35)</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14</v>
      </c>
      <c r="BF35" s="597"/>
      <c r="BG35" s="598" t="str">
        <f>IF('各会計、関係団体の財政状況及び健全化判断比率'!B38="","",'各会計、関係団体の財政状況及び健全化判断比率'!B38)</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18</v>
      </c>
      <c r="BX35" s="597"/>
      <c r="BY35" s="598" t="str">
        <f>IF('各会計、関係団体の財政状況及び健全化判断比率'!B69="","",'各会計、関係団体の財政状況及び健全化判断比率'!B69)</f>
        <v>長崎県市町村総合事務組合（一般会計）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鉱害復旧灌漑用水施設維持管理事業特別会計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介護保険特別会計（保険事業勘定）</v>
      </c>
      <c r="X36" s="598"/>
      <c r="Y36" s="598"/>
      <c r="Z36" s="598"/>
      <c r="AA36" s="598"/>
      <c r="AB36" s="598"/>
      <c r="AC36" s="598"/>
      <c r="AD36" s="598"/>
      <c r="AE36" s="598"/>
      <c r="AF36" s="598"/>
      <c r="AG36" s="598"/>
      <c r="AH36" s="598"/>
      <c r="AI36" s="598"/>
      <c r="AJ36" s="598"/>
      <c r="AK36" s="598"/>
      <c r="AL36" s="181"/>
      <c r="AM36" s="597">
        <f t="shared" si="0"/>
        <v>12</v>
      </c>
      <c r="AN36" s="597"/>
      <c r="AO36" s="598" t="str">
        <f>IF('各会計、関係団体の財政状況及び健全化判断比率'!B36="","",'各会計、関係団体の財政状況及び健全化判断比率'!B36)</f>
        <v>下水道事業会計</v>
      </c>
      <c r="AP36" s="598"/>
      <c r="AQ36" s="598"/>
      <c r="AR36" s="598"/>
      <c r="AS36" s="598"/>
      <c r="AT36" s="598"/>
      <c r="AU36" s="598"/>
      <c r="AV36" s="598"/>
      <c r="AW36" s="598"/>
      <c r="AX36" s="598"/>
      <c r="AY36" s="598"/>
      <c r="AZ36" s="598"/>
      <c r="BA36" s="598"/>
      <c r="BB36" s="598"/>
      <c r="BC36" s="598"/>
      <c r="BD36" s="181"/>
      <c r="BE36" s="597">
        <f t="shared" si="1"/>
        <v>15</v>
      </c>
      <c r="BF36" s="597"/>
      <c r="BG36" s="598" t="str">
        <f>IF('各会計、関係団体の財政状況及び健全化判断比率'!B39="","",'各会計、関係団体の財政状況及び健全化判断比率'!B39)</f>
        <v>臨海土地造成事業特別会計</v>
      </c>
      <c r="BH36" s="598"/>
      <c r="BI36" s="598"/>
      <c r="BJ36" s="598"/>
      <c r="BK36" s="598"/>
      <c r="BL36" s="598"/>
      <c r="BM36" s="598"/>
      <c r="BN36" s="598"/>
      <c r="BO36" s="598"/>
      <c r="BP36" s="598"/>
      <c r="BQ36" s="598"/>
      <c r="BR36" s="598"/>
      <c r="BS36" s="598"/>
      <c r="BT36" s="598"/>
      <c r="BU36" s="598"/>
      <c r="BV36" s="181"/>
      <c r="BW36" s="597">
        <f t="shared" si="2"/>
        <v>19</v>
      </c>
      <c r="BX36" s="597"/>
      <c r="BY36" s="598" t="str">
        <f>IF('各会計、関係団体の財政状況及び健全化判断比率'!B70="","",'各会計、関係団体の財政状況及び健全化判断比率'!B70)</f>
        <v>長崎県市町村総合事務組合（市町村会館管理事業特別会計）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16</v>
      </c>
      <c r="BF37" s="597"/>
      <c r="BG37" s="598" t="str">
        <f>IF('各会計、関係団体の財政状況及び健全化判断比率'!B40="","",'各会計、関係団体の財政状況及び健全化判断比率'!B40)</f>
        <v>工業団地造成事業特別会計</v>
      </c>
      <c r="BH37" s="598"/>
      <c r="BI37" s="598"/>
      <c r="BJ37" s="598"/>
      <c r="BK37" s="598"/>
      <c r="BL37" s="598"/>
      <c r="BM37" s="598"/>
      <c r="BN37" s="598"/>
      <c r="BO37" s="598"/>
      <c r="BP37" s="598"/>
      <c r="BQ37" s="598"/>
      <c r="BR37" s="598"/>
      <c r="BS37" s="598"/>
      <c r="BT37" s="598"/>
      <c r="BU37" s="598"/>
      <c r="BV37" s="181"/>
      <c r="BW37" s="597">
        <f t="shared" si="2"/>
        <v>20</v>
      </c>
      <c r="BX37" s="597"/>
      <c r="BY37" s="598" t="str">
        <f>IF('各会計、関係団体の財政状況及び健全化判断比率'!B71="","",'各会計、関係団体の財政状況及び健全化判断比率'!B71)</f>
        <v>長崎県市町村総合事務組合（市町村会館馬町別館管理事業特別会計）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8</v>
      </c>
      <c r="V38" s="597"/>
      <c r="W38" s="598" t="str">
        <f>IF('各会計、関係団体の財政状況及び健全化判断比率'!B32="","",'各会計、関係団体の財政状況及び健全化判断比率'!B32)</f>
        <v>福島診療所事業特別会計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21</v>
      </c>
      <c r="BX38" s="597"/>
      <c r="BY38" s="598" t="str">
        <f>IF('各会計、関係団体の財政状況及び健全化判断比率'!B72="","",'各会計、関係団体の財政状況及び健全化判断比率'!B72)</f>
        <v>長崎県市町村総合事務組合（公平委員会事業特別会計）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9</v>
      </c>
      <c r="V39" s="597"/>
      <c r="W39" s="598" t="str">
        <f>IF('各会計、関係団体の財政状況及び健全化判断比率'!B33="","",'各会計、関係団体の財政状況及び健全化判断比率'!B33)</f>
        <v>鷹島診療所事業特別会計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22</v>
      </c>
      <c r="BX39" s="597"/>
      <c r="BY39" s="598" t="str">
        <f>IF('各会計、関係団体の財政状況及び健全化判断比率'!B73="","",'各会計、関係団体の財政状況及び健全化判断比率'!B73)</f>
        <v>長崎県市町村総合事務組合（行政不服審査会事業特別会計）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23</v>
      </c>
      <c r="BX40" s="597"/>
      <c r="BY40" s="598" t="str">
        <f>IF('各会計、関係団体の財政状況及び健全化判断比率'!B74="","",'各会計、関係団体の財政状況及び健全化判断比率'!B74)</f>
        <v>長崎県市町村総合事務組合（交通災害共済事業特別会計）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24</v>
      </c>
      <c r="BX41" s="597"/>
      <c r="BY41" s="598" t="str">
        <f>IF('各会計、関係団体の財政状況及び健全化判断比率'!B75="","",'各会計、関係団体の財政状況及び健全化判断比率'!B75)</f>
        <v>長崎県後期高齢者医療広域連合（普通会計）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25</v>
      </c>
      <c r="BX42" s="597"/>
      <c r="BY42" s="598" t="str">
        <f>IF('各会計、関係団体の財政状況及び健全化判断比率'!B76="","",'各会計、関係団体の財政状況及び健全化判断比率'!B76)</f>
        <v>長崎県後期高齢者医療広域連合（後期高齢者医療事業会計）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EL+eqUQlcPvb6CPHZbdEEdKKKHSeH5LAwBykaOp8ZAgtCn2HphtRvpbd5q4abXjNbT0oA5o1zSLRBwaVRMCcMw==" saltValue="6Hr4Yd4ILwWeIKDTYkNMg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4532178</v>
      </c>
      <c r="S5" s="613"/>
      <c r="T5" s="613"/>
      <c r="U5" s="613"/>
      <c r="V5" s="613"/>
      <c r="W5" s="613"/>
      <c r="X5" s="613"/>
      <c r="Y5" s="614"/>
      <c r="Z5" s="615">
        <v>23.1</v>
      </c>
      <c r="AA5" s="615"/>
      <c r="AB5" s="615"/>
      <c r="AC5" s="615"/>
      <c r="AD5" s="616">
        <v>4532178</v>
      </c>
      <c r="AE5" s="616"/>
      <c r="AF5" s="616"/>
      <c r="AG5" s="616"/>
      <c r="AH5" s="616"/>
      <c r="AI5" s="616"/>
      <c r="AJ5" s="616"/>
      <c r="AK5" s="616"/>
      <c r="AL5" s="617">
        <v>49.2</v>
      </c>
      <c r="AM5" s="618"/>
      <c r="AN5" s="618"/>
      <c r="AO5" s="619"/>
      <c r="AP5" s="609" t="s">
        <v>216</v>
      </c>
      <c r="AQ5" s="610"/>
      <c r="AR5" s="610"/>
      <c r="AS5" s="610"/>
      <c r="AT5" s="610"/>
      <c r="AU5" s="610"/>
      <c r="AV5" s="610"/>
      <c r="AW5" s="610"/>
      <c r="AX5" s="610"/>
      <c r="AY5" s="610"/>
      <c r="AZ5" s="610"/>
      <c r="BA5" s="610"/>
      <c r="BB5" s="610"/>
      <c r="BC5" s="610"/>
      <c r="BD5" s="610"/>
      <c r="BE5" s="610"/>
      <c r="BF5" s="611"/>
      <c r="BG5" s="623">
        <v>4531694</v>
      </c>
      <c r="BH5" s="624"/>
      <c r="BI5" s="624"/>
      <c r="BJ5" s="624"/>
      <c r="BK5" s="624"/>
      <c r="BL5" s="624"/>
      <c r="BM5" s="624"/>
      <c r="BN5" s="625"/>
      <c r="BO5" s="626">
        <v>100</v>
      </c>
      <c r="BP5" s="626"/>
      <c r="BQ5" s="626"/>
      <c r="BR5" s="626"/>
      <c r="BS5" s="627">
        <v>26228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196982</v>
      </c>
      <c r="S6" s="624"/>
      <c r="T6" s="624"/>
      <c r="U6" s="624"/>
      <c r="V6" s="624"/>
      <c r="W6" s="624"/>
      <c r="X6" s="624"/>
      <c r="Y6" s="625"/>
      <c r="Z6" s="626">
        <v>1</v>
      </c>
      <c r="AA6" s="626"/>
      <c r="AB6" s="626"/>
      <c r="AC6" s="626"/>
      <c r="AD6" s="627">
        <v>196982</v>
      </c>
      <c r="AE6" s="627"/>
      <c r="AF6" s="627"/>
      <c r="AG6" s="627"/>
      <c r="AH6" s="627"/>
      <c r="AI6" s="627"/>
      <c r="AJ6" s="627"/>
      <c r="AK6" s="627"/>
      <c r="AL6" s="628">
        <v>2.1</v>
      </c>
      <c r="AM6" s="629"/>
      <c r="AN6" s="629"/>
      <c r="AO6" s="630"/>
      <c r="AP6" s="620" t="s">
        <v>221</v>
      </c>
      <c r="AQ6" s="621"/>
      <c r="AR6" s="621"/>
      <c r="AS6" s="621"/>
      <c r="AT6" s="621"/>
      <c r="AU6" s="621"/>
      <c r="AV6" s="621"/>
      <c r="AW6" s="621"/>
      <c r="AX6" s="621"/>
      <c r="AY6" s="621"/>
      <c r="AZ6" s="621"/>
      <c r="BA6" s="621"/>
      <c r="BB6" s="621"/>
      <c r="BC6" s="621"/>
      <c r="BD6" s="621"/>
      <c r="BE6" s="621"/>
      <c r="BF6" s="622"/>
      <c r="BG6" s="623">
        <v>4531694</v>
      </c>
      <c r="BH6" s="624"/>
      <c r="BI6" s="624"/>
      <c r="BJ6" s="624"/>
      <c r="BK6" s="624"/>
      <c r="BL6" s="624"/>
      <c r="BM6" s="624"/>
      <c r="BN6" s="625"/>
      <c r="BO6" s="626">
        <v>100</v>
      </c>
      <c r="BP6" s="626"/>
      <c r="BQ6" s="626"/>
      <c r="BR6" s="626"/>
      <c r="BS6" s="627">
        <v>26228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192831</v>
      </c>
      <c r="CS6" s="624"/>
      <c r="CT6" s="624"/>
      <c r="CU6" s="624"/>
      <c r="CV6" s="624"/>
      <c r="CW6" s="624"/>
      <c r="CX6" s="624"/>
      <c r="CY6" s="625"/>
      <c r="CZ6" s="617">
        <v>1</v>
      </c>
      <c r="DA6" s="618"/>
      <c r="DB6" s="618"/>
      <c r="DC6" s="634"/>
      <c r="DD6" s="632">
        <v>35200</v>
      </c>
      <c r="DE6" s="624"/>
      <c r="DF6" s="624"/>
      <c r="DG6" s="624"/>
      <c r="DH6" s="624"/>
      <c r="DI6" s="624"/>
      <c r="DJ6" s="624"/>
      <c r="DK6" s="624"/>
      <c r="DL6" s="624"/>
      <c r="DM6" s="624"/>
      <c r="DN6" s="624"/>
      <c r="DO6" s="624"/>
      <c r="DP6" s="625"/>
      <c r="DQ6" s="632">
        <v>192373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593</v>
      </c>
      <c r="S7" s="624"/>
      <c r="T7" s="624"/>
      <c r="U7" s="624"/>
      <c r="V7" s="624"/>
      <c r="W7" s="624"/>
      <c r="X7" s="624"/>
      <c r="Y7" s="625"/>
      <c r="Z7" s="626">
        <v>0</v>
      </c>
      <c r="AA7" s="626"/>
      <c r="AB7" s="626"/>
      <c r="AC7" s="626"/>
      <c r="AD7" s="627">
        <v>593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897549</v>
      </c>
      <c r="BH7" s="624"/>
      <c r="BI7" s="624"/>
      <c r="BJ7" s="624"/>
      <c r="BK7" s="624"/>
      <c r="BL7" s="624"/>
      <c r="BM7" s="624"/>
      <c r="BN7" s="625"/>
      <c r="BO7" s="626">
        <v>19.8</v>
      </c>
      <c r="BP7" s="626"/>
      <c r="BQ7" s="626"/>
      <c r="BR7" s="626"/>
      <c r="BS7" s="627">
        <v>26228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3498687</v>
      </c>
      <c r="CS7" s="624"/>
      <c r="CT7" s="624"/>
      <c r="CU7" s="624"/>
      <c r="CV7" s="624"/>
      <c r="CW7" s="624"/>
      <c r="CX7" s="624"/>
      <c r="CY7" s="625"/>
      <c r="CZ7" s="626">
        <v>18.399999999999999</v>
      </c>
      <c r="DA7" s="626"/>
      <c r="DB7" s="626"/>
      <c r="DC7" s="626"/>
      <c r="DD7" s="632">
        <v>8626</v>
      </c>
      <c r="DE7" s="624"/>
      <c r="DF7" s="624"/>
      <c r="DG7" s="624"/>
      <c r="DH7" s="624"/>
      <c r="DI7" s="624"/>
      <c r="DJ7" s="624"/>
      <c r="DK7" s="624"/>
      <c r="DL7" s="624"/>
      <c r="DM7" s="624"/>
      <c r="DN7" s="624"/>
      <c r="DO7" s="624"/>
      <c r="DP7" s="625"/>
      <c r="DQ7" s="632">
        <v>2243661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7434</v>
      </c>
      <c r="S8" s="624"/>
      <c r="T8" s="624"/>
      <c r="U8" s="624"/>
      <c r="V8" s="624"/>
      <c r="W8" s="624"/>
      <c r="X8" s="624"/>
      <c r="Y8" s="625"/>
      <c r="Z8" s="626">
        <v>0</v>
      </c>
      <c r="AA8" s="626"/>
      <c r="AB8" s="626"/>
      <c r="AC8" s="626"/>
      <c r="AD8" s="627">
        <v>7434</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35889</v>
      </c>
      <c r="BH8" s="624"/>
      <c r="BI8" s="624"/>
      <c r="BJ8" s="624"/>
      <c r="BK8" s="624"/>
      <c r="BL8" s="624"/>
      <c r="BM8" s="624"/>
      <c r="BN8" s="625"/>
      <c r="BO8" s="626">
        <v>0.8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5807029</v>
      </c>
      <c r="CS8" s="624"/>
      <c r="CT8" s="624"/>
      <c r="CU8" s="624"/>
      <c r="CV8" s="624"/>
      <c r="CW8" s="624"/>
      <c r="CX8" s="624"/>
      <c r="CY8" s="625"/>
      <c r="CZ8" s="626">
        <v>30.5</v>
      </c>
      <c r="DA8" s="626"/>
      <c r="DB8" s="626"/>
      <c r="DC8" s="626"/>
      <c r="DD8" s="632">
        <v>46917</v>
      </c>
      <c r="DE8" s="624"/>
      <c r="DF8" s="624"/>
      <c r="DG8" s="624"/>
      <c r="DH8" s="624"/>
      <c r="DI8" s="624"/>
      <c r="DJ8" s="624"/>
      <c r="DK8" s="624"/>
      <c r="DL8" s="624"/>
      <c r="DM8" s="624"/>
      <c r="DN8" s="624"/>
      <c r="DO8" s="624"/>
      <c r="DP8" s="625"/>
      <c r="DQ8" s="632">
        <v>2745327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9280</v>
      </c>
      <c r="S9" s="624"/>
      <c r="T9" s="624"/>
      <c r="U9" s="624"/>
      <c r="V9" s="624"/>
      <c r="W9" s="624"/>
      <c r="X9" s="624"/>
      <c r="Y9" s="625"/>
      <c r="Z9" s="626">
        <v>0</v>
      </c>
      <c r="AA9" s="626"/>
      <c r="AB9" s="626"/>
      <c r="AC9" s="626"/>
      <c r="AD9" s="627">
        <v>9280</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713388</v>
      </c>
      <c r="BH9" s="624"/>
      <c r="BI9" s="624"/>
      <c r="BJ9" s="624"/>
      <c r="BK9" s="624"/>
      <c r="BL9" s="624"/>
      <c r="BM9" s="624"/>
      <c r="BN9" s="625"/>
      <c r="BO9" s="626">
        <v>15.7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1966165</v>
      </c>
      <c r="CS9" s="624"/>
      <c r="CT9" s="624"/>
      <c r="CU9" s="624"/>
      <c r="CV9" s="624"/>
      <c r="CW9" s="624"/>
      <c r="CX9" s="624"/>
      <c r="CY9" s="625"/>
      <c r="CZ9" s="626">
        <v>10.3</v>
      </c>
      <c r="DA9" s="626"/>
      <c r="DB9" s="626"/>
      <c r="DC9" s="626"/>
      <c r="DD9" s="632">
        <v>159693</v>
      </c>
      <c r="DE9" s="624"/>
      <c r="DF9" s="624"/>
      <c r="DG9" s="624"/>
      <c r="DH9" s="624"/>
      <c r="DI9" s="624"/>
      <c r="DJ9" s="624"/>
      <c r="DK9" s="624"/>
      <c r="DL9" s="624"/>
      <c r="DM9" s="624"/>
      <c r="DN9" s="624"/>
      <c r="DO9" s="624"/>
      <c r="DP9" s="625"/>
      <c r="DQ9" s="632">
        <v>1507768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56120</v>
      </c>
      <c r="BH10" s="624"/>
      <c r="BI10" s="624"/>
      <c r="BJ10" s="624"/>
      <c r="BK10" s="624"/>
      <c r="BL10" s="624"/>
      <c r="BM10" s="624"/>
      <c r="BN10" s="625"/>
      <c r="BO10" s="626">
        <v>1.2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11611</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11590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534965</v>
      </c>
      <c r="S11" s="624"/>
      <c r="T11" s="624"/>
      <c r="U11" s="624"/>
      <c r="V11" s="624"/>
      <c r="W11" s="624"/>
      <c r="X11" s="624"/>
      <c r="Y11" s="625"/>
      <c r="Z11" s="628">
        <v>2.7</v>
      </c>
      <c r="AA11" s="629"/>
      <c r="AB11" s="629"/>
      <c r="AC11" s="635"/>
      <c r="AD11" s="632">
        <v>534965</v>
      </c>
      <c r="AE11" s="624"/>
      <c r="AF11" s="624"/>
      <c r="AG11" s="624"/>
      <c r="AH11" s="624"/>
      <c r="AI11" s="624"/>
      <c r="AJ11" s="624"/>
      <c r="AK11" s="625"/>
      <c r="AL11" s="628">
        <v>5.8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92152</v>
      </c>
      <c r="BH11" s="624"/>
      <c r="BI11" s="624"/>
      <c r="BJ11" s="624"/>
      <c r="BK11" s="624"/>
      <c r="BL11" s="624"/>
      <c r="BM11" s="624"/>
      <c r="BN11" s="625"/>
      <c r="BO11" s="626">
        <v>2</v>
      </c>
      <c r="BP11" s="626"/>
      <c r="BQ11" s="626"/>
      <c r="BR11" s="626"/>
      <c r="BS11" s="627">
        <v>26228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1133185</v>
      </c>
      <c r="CS11" s="624"/>
      <c r="CT11" s="624"/>
      <c r="CU11" s="624"/>
      <c r="CV11" s="624"/>
      <c r="CW11" s="624"/>
      <c r="CX11" s="624"/>
      <c r="CY11" s="625"/>
      <c r="CZ11" s="626">
        <v>6</v>
      </c>
      <c r="DA11" s="626"/>
      <c r="DB11" s="626"/>
      <c r="DC11" s="626"/>
      <c r="DD11" s="632">
        <v>223869</v>
      </c>
      <c r="DE11" s="624"/>
      <c r="DF11" s="624"/>
      <c r="DG11" s="624"/>
      <c r="DH11" s="624"/>
      <c r="DI11" s="624"/>
      <c r="DJ11" s="624"/>
      <c r="DK11" s="624"/>
      <c r="DL11" s="624"/>
      <c r="DM11" s="624"/>
      <c r="DN11" s="624"/>
      <c r="DO11" s="624"/>
      <c r="DP11" s="625"/>
      <c r="DQ11" s="632">
        <v>587815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3372535</v>
      </c>
      <c r="BH12" s="624"/>
      <c r="BI12" s="624"/>
      <c r="BJ12" s="624"/>
      <c r="BK12" s="624"/>
      <c r="BL12" s="624"/>
      <c r="BM12" s="624"/>
      <c r="BN12" s="625"/>
      <c r="BO12" s="626">
        <v>74.400000000000006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710430</v>
      </c>
      <c r="CS12" s="624"/>
      <c r="CT12" s="624"/>
      <c r="CU12" s="624"/>
      <c r="CV12" s="624"/>
      <c r="CW12" s="624"/>
      <c r="CX12" s="624"/>
      <c r="CY12" s="625"/>
      <c r="CZ12" s="626">
        <v>3.7</v>
      </c>
      <c r="DA12" s="626"/>
      <c r="DB12" s="626"/>
      <c r="DC12" s="626"/>
      <c r="DD12" s="632">
        <v>11271</v>
      </c>
      <c r="DE12" s="624"/>
      <c r="DF12" s="624"/>
      <c r="DG12" s="624"/>
      <c r="DH12" s="624"/>
      <c r="DI12" s="624"/>
      <c r="DJ12" s="624"/>
      <c r="DK12" s="624"/>
      <c r="DL12" s="624"/>
      <c r="DM12" s="624"/>
      <c r="DN12" s="624"/>
      <c r="DO12" s="624"/>
      <c r="DP12" s="625"/>
      <c r="DQ12" s="632">
        <v>463953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3292114</v>
      </c>
      <c r="BH13" s="624"/>
      <c r="BI13" s="624"/>
      <c r="BJ13" s="624"/>
      <c r="BK13" s="624"/>
      <c r="BL13" s="624"/>
      <c r="BM13" s="624"/>
      <c r="BN13" s="625"/>
      <c r="BO13" s="626">
        <v>72.599999999999994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1421344</v>
      </c>
      <c r="CS13" s="624"/>
      <c r="CT13" s="624"/>
      <c r="CU13" s="624"/>
      <c r="CV13" s="624"/>
      <c r="CW13" s="624"/>
      <c r="CX13" s="624"/>
      <c r="CY13" s="625"/>
      <c r="CZ13" s="626">
        <v>7.5</v>
      </c>
      <c r="DA13" s="626"/>
      <c r="DB13" s="626"/>
      <c r="DC13" s="626"/>
      <c r="DD13" s="632">
        <v>854114</v>
      </c>
      <c r="DE13" s="624"/>
      <c r="DF13" s="624"/>
      <c r="DG13" s="624"/>
      <c r="DH13" s="624"/>
      <c r="DI13" s="624"/>
      <c r="DJ13" s="624"/>
      <c r="DK13" s="624"/>
      <c r="DL13" s="624"/>
      <c r="DM13" s="624"/>
      <c r="DN13" s="624"/>
      <c r="DO13" s="624"/>
      <c r="DP13" s="625"/>
      <c r="DQ13" s="632">
        <v>589306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406</v>
      </c>
      <c r="S14" s="624"/>
      <c r="T14" s="624"/>
      <c r="U14" s="624"/>
      <c r="V14" s="624"/>
      <c r="W14" s="624"/>
      <c r="X14" s="624"/>
      <c r="Y14" s="625"/>
      <c r="Z14" s="626">
        <v>0</v>
      </c>
      <c r="AA14" s="626"/>
      <c r="AB14" s="626"/>
      <c r="AC14" s="626"/>
      <c r="AD14" s="627">
        <v>406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101282</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696701</v>
      </c>
      <c r="CS14" s="624"/>
      <c r="CT14" s="624"/>
      <c r="CU14" s="624"/>
      <c r="CV14" s="624"/>
      <c r="CW14" s="624"/>
      <c r="CX14" s="624"/>
      <c r="CY14" s="625"/>
      <c r="CZ14" s="626">
        <v>3.7</v>
      </c>
      <c r="DA14" s="626"/>
      <c r="DB14" s="626"/>
      <c r="DC14" s="626"/>
      <c r="DD14" s="632">
        <v>115286</v>
      </c>
      <c r="DE14" s="624"/>
      <c r="DF14" s="624"/>
      <c r="DG14" s="624"/>
      <c r="DH14" s="624"/>
      <c r="DI14" s="624"/>
      <c r="DJ14" s="624"/>
      <c r="DK14" s="624"/>
      <c r="DL14" s="624"/>
      <c r="DM14" s="624"/>
      <c r="DN14" s="624"/>
      <c r="DO14" s="624"/>
      <c r="DP14" s="625"/>
      <c r="DQ14" s="632">
        <v>592658</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160328</v>
      </c>
      <c r="BH15" s="624"/>
      <c r="BI15" s="624"/>
      <c r="BJ15" s="624"/>
      <c r="BK15" s="624"/>
      <c r="BL15" s="624"/>
      <c r="BM15" s="624"/>
      <c r="BN15" s="625"/>
      <c r="BO15" s="626">
        <v>3.5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1343915</v>
      </c>
      <c r="CS15" s="624"/>
      <c r="CT15" s="624"/>
      <c r="CU15" s="624"/>
      <c r="CV15" s="624"/>
      <c r="CW15" s="624"/>
      <c r="CX15" s="624"/>
      <c r="CY15" s="625"/>
      <c r="CZ15" s="626">
        <v>7.1</v>
      </c>
      <c r="DA15" s="626"/>
      <c r="DB15" s="626"/>
      <c r="DC15" s="626"/>
      <c r="DD15" s="632">
        <v>69312</v>
      </c>
      <c r="DE15" s="624"/>
      <c r="DF15" s="624"/>
      <c r="DG15" s="624"/>
      <c r="DH15" s="624"/>
      <c r="DI15" s="624"/>
      <c r="DJ15" s="624"/>
      <c r="DK15" s="624"/>
      <c r="DL15" s="624"/>
      <c r="DM15" s="624"/>
      <c r="DN15" s="624"/>
      <c r="DO15" s="624"/>
      <c r="DP15" s="625"/>
      <c r="DQ15" s="632">
        <v>906213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9714</v>
      </c>
      <c r="S16" s="624"/>
      <c r="T16" s="624"/>
      <c r="U16" s="624"/>
      <c r="V16" s="624"/>
      <c r="W16" s="624"/>
      <c r="X16" s="624"/>
      <c r="Y16" s="625"/>
      <c r="Z16" s="626">
        <v>0</v>
      </c>
      <c r="AA16" s="626"/>
      <c r="AB16" s="626"/>
      <c r="AC16" s="626"/>
      <c r="AD16" s="627">
        <v>9714</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448113</v>
      </c>
      <c r="CS16" s="624"/>
      <c r="CT16" s="624"/>
      <c r="CU16" s="624"/>
      <c r="CV16" s="624"/>
      <c r="CW16" s="624"/>
      <c r="CX16" s="624"/>
      <c r="CY16" s="625"/>
      <c r="CZ16" s="626">
        <v>2.4</v>
      </c>
      <c r="DA16" s="626"/>
      <c r="DB16" s="626"/>
      <c r="DC16" s="626"/>
      <c r="DD16" s="632" t="s">
        <v>122</v>
      </c>
      <c r="DE16" s="624"/>
      <c r="DF16" s="624"/>
      <c r="DG16" s="624"/>
      <c r="DH16" s="624"/>
      <c r="DI16" s="624"/>
      <c r="DJ16" s="624"/>
      <c r="DK16" s="624"/>
      <c r="DL16" s="624"/>
      <c r="DM16" s="624"/>
      <c r="DN16" s="624"/>
      <c r="DO16" s="624"/>
      <c r="DP16" s="625"/>
      <c r="DQ16" s="632">
        <v>101938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34630</v>
      </c>
      <c r="S17" s="624"/>
      <c r="T17" s="624"/>
      <c r="U17" s="624"/>
      <c r="V17" s="624"/>
      <c r="W17" s="624"/>
      <c r="X17" s="624"/>
      <c r="Y17" s="625"/>
      <c r="Z17" s="626">
        <v>0.2</v>
      </c>
      <c r="AA17" s="626"/>
      <c r="AB17" s="626"/>
      <c r="AC17" s="626"/>
      <c r="AD17" s="627">
        <v>34630</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1778444</v>
      </c>
      <c r="CS17" s="624"/>
      <c r="CT17" s="624"/>
      <c r="CU17" s="624"/>
      <c r="CV17" s="624"/>
      <c r="CW17" s="624"/>
      <c r="CX17" s="624"/>
      <c r="CY17" s="625"/>
      <c r="CZ17" s="626">
        <v>9.4</v>
      </c>
      <c r="DA17" s="626"/>
      <c r="DB17" s="626"/>
      <c r="DC17" s="626"/>
      <c r="DD17" s="632" t="s">
        <v>122</v>
      </c>
      <c r="DE17" s="624"/>
      <c r="DF17" s="624"/>
      <c r="DG17" s="624"/>
      <c r="DH17" s="624"/>
      <c r="DI17" s="624"/>
      <c r="DJ17" s="624"/>
      <c r="DK17" s="624"/>
      <c r="DL17" s="624"/>
      <c r="DM17" s="624"/>
      <c r="DN17" s="624"/>
      <c r="DO17" s="624"/>
      <c r="DP17" s="625"/>
      <c r="DQ17" s="632">
        <v>1682312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13113</v>
      </c>
      <c r="S18" s="624"/>
      <c r="T18" s="624"/>
      <c r="U18" s="624"/>
      <c r="V18" s="624"/>
      <c r="W18" s="624"/>
      <c r="X18" s="624"/>
      <c r="Y18" s="625"/>
      <c r="Z18" s="626">
        <v>0.1</v>
      </c>
      <c r="AA18" s="626"/>
      <c r="AB18" s="626"/>
      <c r="AC18" s="626"/>
      <c r="AD18" s="627">
        <v>13113</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13113</v>
      </c>
      <c r="S19" s="624"/>
      <c r="T19" s="624"/>
      <c r="U19" s="624"/>
      <c r="V19" s="624"/>
      <c r="W19" s="624"/>
      <c r="X19" s="624"/>
      <c r="Y19" s="625"/>
      <c r="Z19" s="626">
        <v>0.1</v>
      </c>
      <c r="AA19" s="626"/>
      <c r="AB19" s="626"/>
      <c r="AC19" s="626"/>
      <c r="AD19" s="627">
        <v>13113</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484</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484</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19008455</v>
      </c>
      <c r="CS20" s="624"/>
      <c r="CT20" s="624"/>
      <c r="CU20" s="624"/>
      <c r="CV20" s="624"/>
      <c r="CW20" s="624"/>
      <c r="CX20" s="624"/>
      <c r="CY20" s="625"/>
      <c r="CZ20" s="626">
        <v>100</v>
      </c>
      <c r="DA20" s="626"/>
      <c r="DB20" s="626"/>
      <c r="DC20" s="626"/>
      <c r="DD20" s="632">
        <v>1524288</v>
      </c>
      <c r="DE20" s="624"/>
      <c r="DF20" s="624"/>
      <c r="DG20" s="624"/>
      <c r="DH20" s="624"/>
      <c r="DI20" s="624"/>
      <c r="DJ20" s="624"/>
      <c r="DK20" s="624"/>
      <c r="DL20" s="624"/>
      <c r="DM20" s="624"/>
      <c r="DN20" s="624"/>
      <c r="DO20" s="624"/>
      <c r="DP20" s="625"/>
      <c r="DQ20" s="632">
        <v>11624914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5099045</v>
      </c>
      <c r="S21" s="624"/>
      <c r="T21" s="624"/>
      <c r="U21" s="624"/>
      <c r="V21" s="624"/>
      <c r="W21" s="624"/>
      <c r="X21" s="624"/>
      <c r="Y21" s="625"/>
      <c r="Z21" s="626">
        <v>26</v>
      </c>
      <c r="AA21" s="626"/>
      <c r="AB21" s="626"/>
      <c r="AC21" s="626"/>
      <c r="AD21" s="627">
        <v>3872706</v>
      </c>
      <c r="AE21" s="627"/>
      <c r="AF21" s="627"/>
      <c r="AG21" s="627"/>
      <c r="AH21" s="627"/>
      <c r="AI21" s="627"/>
      <c r="AJ21" s="627"/>
      <c r="AK21" s="627"/>
      <c r="AL21" s="628">
        <v>42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484</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3872706</v>
      </c>
      <c r="S22" s="624"/>
      <c r="T22" s="624"/>
      <c r="U22" s="624"/>
      <c r="V22" s="624"/>
      <c r="W22" s="624"/>
      <c r="X22" s="624"/>
      <c r="Y22" s="625"/>
      <c r="Z22" s="626">
        <v>19.7</v>
      </c>
      <c r="AA22" s="626"/>
      <c r="AB22" s="626"/>
      <c r="AC22" s="626"/>
      <c r="AD22" s="627">
        <v>3872706</v>
      </c>
      <c r="AE22" s="627"/>
      <c r="AF22" s="627"/>
      <c r="AG22" s="627"/>
      <c r="AH22" s="627"/>
      <c r="AI22" s="627"/>
      <c r="AJ22" s="627"/>
      <c r="AK22" s="627"/>
      <c r="AL22" s="628">
        <v>42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1226339</v>
      </c>
      <c r="S23" s="624"/>
      <c r="T23" s="624"/>
      <c r="U23" s="624"/>
      <c r="V23" s="624"/>
      <c r="W23" s="624"/>
      <c r="X23" s="624"/>
      <c r="Y23" s="625"/>
      <c r="Z23" s="626">
        <v>6.2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8704842</v>
      </c>
      <c r="CS24" s="613"/>
      <c r="CT24" s="613"/>
      <c r="CU24" s="613"/>
      <c r="CV24" s="613"/>
      <c r="CW24" s="613"/>
      <c r="CX24" s="613"/>
      <c r="CY24" s="614"/>
      <c r="CZ24" s="617">
        <v>45.8</v>
      </c>
      <c r="DA24" s="618"/>
      <c r="DB24" s="618"/>
      <c r="DC24" s="634"/>
      <c r="DD24" s="653">
        <v>5836150</v>
      </c>
      <c r="DE24" s="613"/>
      <c r="DF24" s="613"/>
      <c r="DG24" s="613"/>
      <c r="DH24" s="613"/>
      <c r="DI24" s="613"/>
      <c r="DJ24" s="613"/>
      <c r="DK24" s="614"/>
      <c r="DL24" s="653">
        <v>5323845</v>
      </c>
      <c r="DM24" s="613"/>
      <c r="DN24" s="613"/>
      <c r="DO24" s="613"/>
      <c r="DP24" s="613"/>
      <c r="DQ24" s="613"/>
      <c r="DR24" s="613"/>
      <c r="DS24" s="613"/>
      <c r="DT24" s="613"/>
      <c r="DU24" s="613"/>
      <c r="DV24" s="614"/>
      <c r="DW24" s="617">
        <v>57.4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10438340</v>
      </c>
      <c r="S25" s="624"/>
      <c r="T25" s="624"/>
      <c r="U25" s="624"/>
      <c r="V25" s="624"/>
      <c r="W25" s="624"/>
      <c r="X25" s="624"/>
      <c r="Y25" s="625"/>
      <c r="Z25" s="626">
        <v>53.2</v>
      </c>
      <c r="AA25" s="626"/>
      <c r="AB25" s="626"/>
      <c r="AC25" s="626"/>
      <c r="AD25" s="627">
        <v>9212001</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3054284</v>
      </c>
      <c r="CS25" s="656"/>
      <c r="CT25" s="656"/>
      <c r="CU25" s="656"/>
      <c r="CV25" s="656"/>
      <c r="CW25" s="656"/>
      <c r="CX25" s="656"/>
      <c r="CY25" s="657"/>
      <c r="CZ25" s="628">
        <v>16.100000000000001</v>
      </c>
      <c r="DA25" s="654"/>
      <c r="DB25" s="654"/>
      <c r="DC25" s="658"/>
      <c r="DD25" s="632">
        <v>2809810</v>
      </c>
      <c r="DE25" s="656"/>
      <c r="DF25" s="656"/>
      <c r="DG25" s="656"/>
      <c r="DH25" s="656"/>
      <c r="DI25" s="656"/>
      <c r="DJ25" s="656"/>
      <c r="DK25" s="657"/>
      <c r="DL25" s="632">
        <v>2627948</v>
      </c>
      <c r="DM25" s="656"/>
      <c r="DN25" s="656"/>
      <c r="DO25" s="656"/>
      <c r="DP25" s="656"/>
      <c r="DQ25" s="656"/>
      <c r="DR25" s="656"/>
      <c r="DS25" s="656"/>
      <c r="DT25" s="656"/>
      <c r="DU25" s="656"/>
      <c r="DV25" s="657"/>
      <c r="DW25" s="628">
        <v>28.3</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1578</v>
      </c>
      <c r="S26" s="624"/>
      <c r="T26" s="624"/>
      <c r="U26" s="624"/>
      <c r="V26" s="624"/>
      <c r="W26" s="624"/>
      <c r="X26" s="624"/>
      <c r="Y26" s="625"/>
      <c r="Z26" s="626">
        <v>0</v>
      </c>
      <c r="AA26" s="626"/>
      <c r="AB26" s="626"/>
      <c r="AC26" s="626"/>
      <c r="AD26" s="627">
        <v>1578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1780649</v>
      </c>
      <c r="CS26" s="624"/>
      <c r="CT26" s="624"/>
      <c r="CU26" s="624"/>
      <c r="CV26" s="624"/>
      <c r="CW26" s="624"/>
      <c r="CX26" s="624"/>
      <c r="CY26" s="625"/>
      <c r="CZ26" s="628">
        <v>9.4</v>
      </c>
      <c r="DA26" s="654"/>
      <c r="DB26" s="654"/>
      <c r="DC26" s="658"/>
      <c r="DD26" s="632">
        <v>1691308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44332</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4532178</v>
      </c>
      <c r="BH27" s="624"/>
      <c r="BI27" s="624"/>
      <c r="BJ27" s="624"/>
      <c r="BK27" s="624"/>
      <c r="BL27" s="624"/>
      <c r="BM27" s="624"/>
      <c r="BN27" s="625"/>
      <c r="BO27" s="626">
        <v>100</v>
      </c>
      <c r="BP27" s="626"/>
      <c r="BQ27" s="626"/>
      <c r="BR27" s="626"/>
      <c r="BS27" s="627">
        <v>26228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3872114</v>
      </c>
      <c r="CS27" s="656"/>
      <c r="CT27" s="656"/>
      <c r="CU27" s="656"/>
      <c r="CV27" s="656"/>
      <c r="CW27" s="656"/>
      <c r="CX27" s="656"/>
      <c r="CY27" s="657"/>
      <c r="CZ27" s="628">
        <v>20.399999999999999</v>
      </c>
      <c r="DA27" s="654"/>
      <c r="DB27" s="654"/>
      <c r="DC27" s="658"/>
      <c r="DD27" s="632">
        <v>1344028</v>
      </c>
      <c r="DE27" s="656"/>
      <c r="DF27" s="656"/>
      <c r="DG27" s="656"/>
      <c r="DH27" s="656"/>
      <c r="DI27" s="656"/>
      <c r="DJ27" s="656"/>
      <c r="DK27" s="657"/>
      <c r="DL27" s="632">
        <v>1013585</v>
      </c>
      <c r="DM27" s="656"/>
      <c r="DN27" s="656"/>
      <c r="DO27" s="656"/>
      <c r="DP27" s="656"/>
      <c r="DQ27" s="656"/>
      <c r="DR27" s="656"/>
      <c r="DS27" s="656"/>
      <c r="DT27" s="656"/>
      <c r="DU27" s="656"/>
      <c r="DV27" s="657"/>
      <c r="DW27" s="628">
        <v>10.9</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241718</v>
      </c>
      <c r="S28" s="624"/>
      <c r="T28" s="624"/>
      <c r="U28" s="624"/>
      <c r="V28" s="624"/>
      <c r="W28" s="624"/>
      <c r="X28" s="624"/>
      <c r="Y28" s="625"/>
      <c r="Z28" s="626">
        <v>1.2</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1778444</v>
      </c>
      <c r="CS28" s="624"/>
      <c r="CT28" s="624"/>
      <c r="CU28" s="624"/>
      <c r="CV28" s="624"/>
      <c r="CW28" s="624"/>
      <c r="CX28" s="624"/>
      <c r="CY28" s="625"/>
      <c r="CZ28" s="628">
        <v>9.4</v>
      </c>
      <c r="DA28" s="654"/>
      <c r="DB28" s="654"/>
      <c r="DC28" s="658"/>
      <c r="DD28" s="632">
        <v>1682312</v>
      </c>
      <c r="DE28" s="624"/>
      <c r="DF28" s="624"/>
      <c r="DG28" s="624"/>
      <c r="DH28" s="624"/>
      <c r="DI28" s="624"/>
      <c r="DJ28" s="624"/>
      <c r="DK28" s="625"/>
      <c r="DL28" s="632">
        <v>1682312</v>
      </c>
      <c r="DM28" s="624"/>
      <c r="DN28" s="624"/>
      <c r="DO28" s="624"/>
      <c r="DP28" s="624"/>
      <c r="DQ28" s="624"/>
      <c r="DR28" s="624"/>
      <c r="DS28" s="624"/>
      <c r="DT28" s="624"/>
      <c r="DU28" s="624"/>
      <c r="DV28" s="625"/>
      <c r="DW28" s="628">
        <v>18.100000000000001</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84120</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1778444</v>
      </c>
      <c r="CS29" s="656"/>
      <c r="CT29" s="656"/>
      <c r="CU29" s="656"/>
      <c r="CV29" s="656"/>
      <c r="CW29" s="656"/>
      <c r="CX29" s="656"/>
      <c r="CY29" s="657"/>
      <c r="CZ29" s="628">
        <v>9.4</v>
      </c>
      <c r="DA29" s="654"/>
      <c r="DB29" s="654"/>
      <c r="DC29" s="658"/>
      <c r="DD29" s="632">
        <v>1682312</v>
      </c>
      <c r="DE29" s="656"/>
      <c r="DF29" s="656"/>
      <c r="DG29" s="656"/>
      <c r="DH29" s="656"/>
      <c r="DI29" s="656"/>
      <c r="DJ29" s="656"/>
      <c r="DK29" s="657"/>
      <c r="DL29" s="632">
        <v>1682312</v>
      </c>
      <c r="DM29" s="656"/>
      <c r="DN29" s="656"/>
      <c r="DO29" s="656"/>
      <c r="DP29" s="656"/>
      <c r="DQ29" s="656"/>
      <c r="DR29" s="656"/>
      <c r="DS29" s="656"/>
      <c r="DT29" s="656"/>
      <c r="DU29" s="656"/>
      <c r="DV29" s="657"/>
      <c r="DW29" s="628">
        <v>18.100000000000001</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3224354</v>
      </c>
      <c r="S30" s="624"/>
      <c r="T30" s="624"/>
      <c r="U30" s="624"/>
      <c r="V30" s="624"/>
      <c r="W30" s="624"/>
      <c r="X30" s="624"/>
      <c r="Y30" s="625"/>
      <c r="Z30" s="626">
        <v>16.399999999999999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1715458</v>
      </c>
      <c r="CS30" s="624"/>
      <c r="CT30" s="624"/>
      <c r="CU30" s="624"/>
      <c r="CV30" s="624"/>
      <c r="CW30" s="624"/>
      <c r="CX30" s="624"/>
      <c r="CY30" s="625"/>
      <c r="CZ30" s="628">
        <v>9</v>
      </c>
      <c r="DA30" s="654"/>
      <c r="DB30" s="654"/>
      <c r="DC30" s="658"/>
      <c r="DD30" s="632">
        <v>1622881</v>
      </c>
      <c r="DE30" s="624"/>
      <c r="DF30" s="624"/>
      <c r="DG30" s="624"/>
      <c r="DH30" s="624"/>
      <c r="DI30" s="624"/>
      <c r="DJ30" s="624"/>
      <c r="DK30" s="625"/>
      <c r="DL30" s="632">
        <v>1622881</v>
      </c>
      <c r="DM30" s="624"/>
      <c r="DN30" s="624"/>
      <c r="DO30" s="624"/>
      <c r="DP30" s="624"/>
      <c r="DQ30" s="624"/>
      <c r="DR30" s="624"/>
      <c r="DS30" s="624"/>
      <c r="DT30" s="624"/>
      <c r="DU30" s="624"/>
      <c r="DV30" s="625"/>
      <c r="DW30" s="628">
        <v>17.5</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99.9</v>
      </c>
      <c r="BH31" s="667"/>
      <c r="BI31" s="667"/>
      <c r="BJ31" s="667"/>
      <c r="BK31" s="667"/>
      <c r="BL31" s="667"/>
      <c r="BM31" s="618">
        <v>99.3</v>
      </c>
      <c r="BN31" s="667"/>
      <c r="BO31" s="667"/>
      <c r="BP31" s="667"/>
      <c r="BQ31" s="668"/>
      <c r="BR31" s="679">
        <v>99.8</v>
      </c>
      <c r="BS31" s="667"/>
      <c r="BT31" s="667"/>
      <c r="BU31" s="667"/>
      <c r="BV31" s="667"/>
      <c r="BW31" s="667"/>
      <c r="BX31" s="618">
        <v>99.2</v>
      </c>
      <c r="BY31" s="667"/>
      <c r="BZ31" s="667"/>
      <c r="CA31" s="667"/>
      <c r="CB31" s="668"/>
      <c r="CD31" s="661"/>
      <c r="CE31" s="662"/>
      <c r="CF31" s="620" t="s">
        <v>300</v>
      </c>
      <c r="CG31" s="621"/>
      <c r="CH31" s="621"/>
      <c r="CI31" s="621"/>
      <c r="CJ31" s="621"/>
      <c r="CK31" s="621"/>
      <c r="CL31" s="621"/>
      <c r="CM31" s="621"/>
      <c r="CN31" s="621"/>
      <c r="CO31" s="621"/>
      <c r="CP31" s="621"/>
      <c r="CQ31" s="622"/>
      <c r="CR31" s="623">
        <v>62986</v>
      </c>
      <c r="CS31" s="656"/>
      <c r="CT31" s="656"/>
      <c r="CU31" s="656"/>
      <c r="CV31" s="656"/>
      <c r="CW31" s="656"/>
      <c r="CX31" s="656"/>
      <c r="CY31" s="657"/>
      <c r="CZ31" s="628">
        <v>0.3</v>
      </c>
      <c r="DA31" s="654"/>
      <c r="DB31" s="654"/>
      <c r="DC31" s="658"/>
      <c r="DD31" s="632">
        <v>59431</v>
      </c>
      <c r="DE31" s="656"/>
      <c r="DF31" s="656"/>
      <c r="DG31" s="656"/>
      <c r="DH31" s="656"/>
      <c r="DI31" s="656"/>
      <c r="DJ31" s="656"/>
      <c r="DK31" s="657"/>
      <c r="DL31" s="632">
        <v>59431</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1482732</v>
      </c>
      <c r="S32" s="624"/>
      <c r="T32" s="624"/>
      <c r="U32" s="624"/>
      <c r="V32" s="624"/>
      <c r="W32" s="624"/>
      <c r="X32" s="624"/>
      <c r="Y32" s="625"/>
      <c r="Z32" s="626">
        <v>7.5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6"/>
      <c r="BI32" s="656"/>
      <c r="BJ32" s="656"/>
      <c r="BK32" s="656"/>
      <c r="BL32" s="656"/>
      <c r="BM32" s="629">
        <v>98.3</v>
      </c>
      <c r="BN32" s="656"/>
      <c r="BO32" s="656"/>
      <c r="BP32" s="656"/>
      <c r="BQ32" s="678"/>
      <c r="BR32" s="680">
        <v>99.3</v>
      </c>
      <c r="BS32" s="656"/>
      <c r="BT32" s="656"/>
      <c r="BU32" s="656"/>
      <c r="BV32" s="656"/>
      <c r="BW32" s="656"/>
      <c r="BX32" s="629">
        <v>97.9</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58034</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99.9</v>
      </c>
      <c r="BH33" s="682"/>
      <c r="BI33" s="682"/>
      <c r="BJ33" s="682"/>
      <c r="BK33" s="682"/>
      <c r="BL33" s="682"/>
      <c r="BM33" s="683">
        <v>99.5</v>
      </c>
      <c r="BN33" s="682"/>
      <c r="BO33" s="682"/>
      <c r="BP33" s="682"/>
      <c r="BQ33" s="684"/>
      <c r="BR33" s="681">
        <v>99.9</v>
      </c>
      <c r="BS33" s="682"/>
      <c r="BT33" s="682"/>
      <c r="BU33" s="682"/>
      <c r="BV33" s="682"/>
      <c r="BW33" s="682"/>
      <c r="BX33" s="683">
        <v>99.5</v>
      </c>
      <c r="BY33" s="682"/>
      <c r="BZ33" s="682"/>
      <c r="CA33" s="682"/>
      <c r="CB33" s="684"/>
      <c r="CD33" s="620" t="s">
        <v>307</v>
      </c>
      <c r="CE33" s="621"/>
      <c r="CF33" s="621"/>
      <c r="CG33" s="621"/>
      <c r="CH33" s="621"/>
      <c r="CI33" s="621"/>
      <c r="CJ33" s="621"/>
      <c r="CK33" s="621"/>
      <c r="CL33" s="621"/>
      <c r="CM33" s="621"/>
      <c r="CN33" s="621"/>
      <c r="CO33" s="621"/>
      <c r="CP33" s="621"/>
      <c r="CQ33" s="622"/>
      <c r="CR33" s="623">
        <v>8331212</v>
      </c>
      <c r="CS33" s="656"/>
      <c r="CT33" s="656"/>
      <c r="CU33" s="656"/>
      <c r="CV33" s="656"/>
      <c r="CW33" s="656"/>
      <c r="CX33" s="656"/>
      <c r="CY33" s="657"/>
      <c r="CZ33" s="628">
        <v>43.8</v>
      </c>
      <c r="DA33" s="654"/>
      <c r="DB33" s="654"/>
      <c r="DC33" s="658"/>
      <c r="DD33" s="632">
        <v>5407288</v>
      </c>
      <c r="DE33" s="656"/>
      <c r="DF33" s="656"/>
      <c r="DG33" s="656"/>
      <c r="DH33" s="656"/>
      <c r="DI33" s="656"/>
      <c r="DJ33" s="656"/>
      <c r="DK33" s="657"/>
      <c r="DL33" s="632">
        <v>3217398</v>
      </c>
      <c r="DM33" s="656"/>
      <c r="DN33" s="656"/>
      <c r="DO33" s="656"/>
      <c r="DP33" s="656"/>
      <c r="DQ33" s="656"/>
      <c r="DR33" s="656"/>
      <c r="DS33" s="656"/>
      <c r="DT33" s="656"/>
      <c r="DU33" s="656"/>
      <c r="DV33" s="657"/>
      <c r="DW33" s="628">
        <v>34.700000000000003</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1187435</v>
      </c>
      <c r="S34" s="624"/>
      <c r="T34" s="624"/>
      <c r="U34" s="624"/>
      <c r="V34" s="624"/>
      <c r="W34" s="624"/>
      <c r="X34" s="624"/>
      <c r="Y34" s="625"/>
      <c r="Z34" s="626">
        <v>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2560180</v>
      </c>
      <c r="CS34" s="624"/>
      <c r="CT34" s="624"/>
      <c r="CU34" s="624"/>
      <c r="CV34" s="624"/>
      <c r="CW34" s="624"/>
      <c r="CX34" s="624"/>
      <c r="CY34" s="625"/>
      <c r="CZ34" s="628">
        <v>13.5</v>
      </c>
      <c r="DA34" s="654"/>
      <c r="DB34" s="654"/>
      <c r="DC34" s="658"/>
      <c r="DD34" s="632">
        <v>1116639</v>
      </c>
      <c r="DE34" s="624"/>
      <c r="DF34" s="624"/>
      <c r="DG34" s="624"/>
      <c r="DH34" s="624"/>
      <c r="DI34" s="624"/>
      <c r="DJ34" s="624"/>
      <c r="DK34" s="625"/>
      <c r="DL34" s="632">
        <v>916735</v>
      </c>
      <c r="DM34" s="624"/>
      <c r="DN34" s="624"/>
      <c r="DO34" s="624"/>
      <c r="DP34" s="624"/>
      <c r="DQ34" s="624"/>
      <c r="DR34" s="624"/>
      <c r="DS34" s="624"/>
      <c r="DT34" s="624"/>
      <c r="DU34" s="624"/>
      <c r="DV34" s="625"/>
      <c r="DW34" s="628">
        <v>9.9</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809923</v>
      </c>
      <c r="S35" s="624"/>
      <c r="T35" s="624"/>
      <c r="U35" s="624"/>
      <c r="V35" s="624"/>
      <c r="W35" s="624"/>
      <c r="X35" s="624"/>
      <c r="Y35" s="625"/>
      <c r="Z35" s="626">
        <v>4.0999999999999996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186838</v>
      </c>
      <c r="CS35" s="656"/>
      <c r="CT35" s="656"/>
      <c r="CU35" s="656"/>
      <c r="CV35" s="656"/>
      <c r="CW35" s="656"/>
      <c r="CX35" s="656"/>
      <c r="CY35" s="657"/>
      <c r="CZ35" s="628">
        <v>1</v>
      </c>
      <c r="DA35" s="654"/>
      <c r="DB35" s="654"/>
      <c r="DC35" s="658"/>
      <c r="DD35" s="632">
        <v>117007</v>
      </c>
      <c r="DE35" s="656"/>
      <c r="DF35" s="656"/>
      <c r="DG35" s="656"/>
      <c r="DH35" s="656"/>
      <c r="DI35" s="656"/>
      <c r="DJ35" s="656"/>
      <c r="DK35" s="657"/>
      <c r="DL35" s="632">
        <v>103861</v>
      </c>
      <c r="DM35" s="656"/>
      <c r="DN35" s="656"/>
      <c r="DO35" s="656"/>
      <c r="DP35" s="656"/>
      <c r="DQ35" s="656"/>
      <c r="DR35" s="656"/>
      <c r="DS35" s="656"/>
      <c r="DT35" s="656"/>
      <c r="DU35" s="656"/>
      <c r="DV35" s="657"/>
      <c r="DW35" s="628">
        <v>1.1000000000000001</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783597</v>
      </c>
      <c r="S36" s="624"/>
      <c r="T36" s="624"/>
      <c r="U36" s="624"/>
      <c r="V36" s="624"/>
      <c r="W36" s="624"/>
      <c r="X36" s="624"/>
      <c r="Y36" s="625"/>
      <c r="Z36" s="626">
        <v>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2084030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30671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2507529</v>
      </c>
      <c r="CS36" s="624"/>
      <c r="CT36" s="624"/>
      <c r="CU36" s="624"/>
      <c r="CV36" s="624"/>
      <c r="CW36" s="624"/>
      <c r="CX36" s="624"/>
      <c r="CY36" s="625"/>
      <c r="CZ36" s="628">
        <v>13.2</v>
      </c>
      <c r="DA36" s="654"/>
      <c r="DB36" s="654"/>
      <c r="DC36" s="658"/>
      <c r="DD36" s="632">
        <v>1987594</v>
      </c>
      <c r="DE36" s="624"/>
      <c r="DF36" s="624"/>
      <c r="DG36" s="624"/>
      <c r="DH36" s="624"/>
      <c r="DI36" s="624"/>
      <c r="DJ36" s="624"/>
      <c r="DK36" s="625"/>
      <c r="DL36" s="632">
        <v>1198403</v>
      </c>
      <c r="DM36" s="624"/>
      <c r="DN36" s="624"/>
      <c r="DO36" s="624"/>
      <c r="DP36" s="624"/>
      <c r="DQ36" s="624"/>
      <c r="DR36" s="624"/>
      <c r="DS36" s="624"/>
      <c r="DT36" s="624"/>
      <c r="DU36" s="624"/>
      <c r="DV36" s="625"/>
      <c r="DW36" s="628">
        <v>12.9</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410110</v>
      </c>
      <c r="S37" s="624"/>
      <c r="T37" s="624"/>
      <c r="U37" s="624"/>
      <c r="V37" s="624"/>
      <c r="W37" s="624"/>
      <c r="X37" s="624"/>
      <c r="Y37" s="625"/>
      <c r="Z37" s="626">
        <v>2.1</v>
      </c>
      <c r="AA37" s="626"/>
      <c r="AB37" s="626"/>
      <c r="AC37" s="626"/>
      <c r="AD37" s="627">
        <v>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333756</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-4344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644120</v>
      </c>
      <c r="CS37" s="656"/>
      <c r="CT37" s="656"/>
      <c r="CU37" s="656"/>
      <c r="CV37" s="656"/>
      <c r="CW37" s="656"/>
      <c r="CX37" s="656"/>
      <c r="CY37" s="657"/>
      <c r="CZ37" s="628">
        <v>3.4</v>
      </c>
      <c r="DA37" s="654"/>
      <c r="DB37" s="654"/>
      <c r="DC37" s="658"/>
      <c r="DD37" s="632">
        <v>644120</v>
      </c>
      <c r="DE37" s="656"/>
      <c r="DF37" s="656"/>
      <c r="DG37" s="656"/>
      <c r="DH37" s="656"/>
      <c r="DI37" s="656"/>
      <c r="DJ37" s="656"/>
      <c r="DK37" s="657"/>
      <c r="DL37" s="632">
        <v>622118</v>
      </c>
      <c r="DM37" s="656"/>
      <c r="DN37" s="656"/>
      <c r="DO37" s="656"/>
      <c r="DP37" s="656"/>
      <c r="DQ37" s="656"/>
      <c r="DR37" s="656"/>
      <c r="DS37" s="656"/>
      <c r="DT37" s="656"/>
      <c r="DU37" s="656"/>
      <c r="DV37" s="657"/>
      <c r="DW37" s="628">
        <v>6.7</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873000</v>
      </c>
      <c r="S38" s="624"/>
      <c r="T38" s="624"/>
      <c r="U38" s="624"/>
      <c r="V38" s="624"/>
      <c r="W38" s="624"/>
      <c r="X38" s="624"/>
      <c r="Y38" s="625"/>
      <c r="Z38" s="626">
        <v>4.4000000000000004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320315</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3084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1493471</v>
      </c>
      <c r="CS38" s="624"/>
      <c r="CT38" s="624"/>
      <c r="CU38" s="624"/>
      <c r="CV38" s="624"/>
      <c r="CW38" s="624"/>
      <c r="CX38" s="624"/>
      <c r="CY38" s="625"/>
      <c r="CZ38" s="628">
        <v>7.9</v>
      </c>
      <c r="DA38" s="654"/>
      <c r="DB38" s="654"/>
      <c r="DC38" s="658"/>
      <c r="DD38" s="632">
        <v>1261512</v>
      </c>
      <c r="DE38" s="624"/>
      <c r="DF38" s="624"/>
      <c r="DG38" s="624"/>
      <c r="DH38" s="624"/>
      <c r="DI38" s="624"/>
      <c r="DJ38" s="624"/>
      <c r="DK38" s="625"/>
      <c r="DL38" s="632">
        <v>998059</v>
      </c>
      <c r="DM38" s="624"/>
      <c r="DN38" s="624"/>
      <c r="DO38" s="624"/>
      <c r="DP38" s="624"/>
      <c r="DQ38" s="624"/>
      <c r="DR38" s="624"/>
      <c r="DS38" s="624"/>
      <c r="DT38" s="624"/>
      <c r="DU38" s="624"/>
      <c r="DV38" s="625"/>
      <c r="DW38" s="628">
        <v>10.8</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59074</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4672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1561279</v>
      </c>
      <c r="CS39" s="656"/>
      <c r="CT39" s="656"/>
      <c r="CU39" s="656"/>
      <c r="CV39" s="656"/>
      <c r="CW39" s="656"/>
      <c r="CX39" s="656"/>
      <c r="CY39" s="657"/>
      <c r="CZ39" s="628">
        <v>8.1999999999999993</v>
      </c>
      <c r="DA39" s="654"/>
      <c r="DB39" s="654"/>
      <c r="DC39" s="658"/>
      <c r="DD39" s="632">
        <v>923621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66900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21280</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105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21915</v>
      </c>
      <c r="CS40" s="624"/>
      <c r="CT40" s="624"/>
      <c r="CU40" s="624"/>
      <c r="CV40" s="624"/>
      <c r="CW40" s="624"/>
      <c r="CX40" s="624"/>
      <c r="CY40" s="625"/>
      <c r="CZ40" s="628">
        <v>0.1</v>
      </c>
      <c r="DA40" s="654"/>
      <c r="DB40" s="654"/>
      <c r="DC40" s="658"/>
      <c r="DD40" s="632">
        <v>915</v>
      </c>
      <c r="DE40" s="624"/>
      <c r="DF40" s="624"/>
      <c r="DG40" s="624"/>
      <c r="DH40" s="624"/>
      <c r="DI40" s="624"/>
      <c r="DJ40" s="624"/>
      <c r="DK40" s="625"/>
      <c r="DL40" s="632">
        <v>340</v>
      </c>
      <c r="DM40" s="624"/>
      <c r="DN40" s="624"/>
      <c r="DO40" s="624"/>
      <c r="DP40" s="624"/>
      <c r="DQ40" s="624"/>
      <c r="DR40" s="624"/>
      <c r="DS40" s="624"/>
      <c r="DT40" s="624"/>
      <c r="DU40" s="624"/>
      <c r="DV40" s="625"/>
      <c r="DW40" s="628">
        <v>0</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19639273</v>
      </c>
      <c r="S41" s="696"/>
      <c r="T41" s="696"/>
      <c r="U41" s="696"/>
      <c r="V41" s="696"/>
      <c r="W41" s="696"/>
      <c r="X41" s="696"/>
      <c r="Y41" s="700"/>
      <c r="Z41" s="701">
        <v>100</v>
      </c>
      <c r="AA41" s="701"/>
      <c r="AB41" s="701"/>
      <c r="AC41" s="701"/>
      <c r="AD41" s="702">
        <v>9213582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456274</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893331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464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1972401</v>
      </c>
      <c r="CS42" s="656"/>
      <c r="CT42" s="656"/>
      <c r="CU42" s="656"/>
      <c r="CV42" s="656"/>
      <c r="CW42" s="656"/>
      <c r="CX42" s="656"/>
      <c r="CY42" s="657"/>
      <c r="CZ42" s="628">
        <v>10.4</v>
      </c>
      <c r="DA42" s="654"/>
      <c r="DB42" s="654"/>
      <c r="DC42" s="658"/>
      <c r="DD42" s="632">
        <v>381476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143434</v>
      </c>
      <c r="CS43" s="656"/>
      <c r="CT43" s="656"/>
      <c r="CU43" s="656"/>
      <c r="CV43" s="656"/>
      <c r="CW43" s="656"/>
      <c r="CX43" s="656"/>
      <c r="CY43" s="657"/>
      <c r="CZ43" s="628">
        <v>0.8</v>
      </c>
      <c r="DA43" s="654"/>
      <c r="DB43" s="654"/>
      <c r="DC43" s="658"/>
      <c r="DD43" s="632">
        <v>141161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1524288</v>
      </c>
      <c r="CS44" s="624"/>
      <c r="CT44" s="624"/>
      <c r="CU44" s="624"/>
      <c r="CV44" s="624"/>
      <c r="CW44" s="624"/>
      <c r="CX44" s="624"/>
      <c r="CY44" s="625"/>
      <c r="CZ44" s="628">
        <v>8</v>
      </c>
      <c r="DA44" s="629"/>
      <c r="DB44" s="629"/>
      <c r="DC44" s="635"/>
      <c r="DD44" s="632">
        <v>279538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899751</v>
      </c>
      <c r="CS45" s="656"/>
      <c r="CT45" s="656"/>
      <c r="CU45" s="656"/>
      <c r="CV45" s="656"/>
      <c r="CW45" s="656"/>
      <c r="CX45" s="656"/>
      <c r="CY45" s="657"/>
      <c r="CZ45" s="628">
        <v>4.7</v>
      </c>
      <c r="DA45" s="654"/>
      <c r="DB45" s="654"/>
      <c r="DC45" s="658"/>
      <c r="DD45" s="632">
        <v>49583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526207</v>
      </c>
      <c r="CS46" s="624"/>
      <c r="CT46" s="624"/>
      <c r="CU46" s="624"/>
      <c r="CV46" s="624"/>
      <c r="CW46" s="624"/>
      <c r="CX46" s="624"/>
      <c r="CY46" s="625"/>
      <c r="CZ46" s="628">
        <v>2.8</v>
      </c>
      <c r="DA46" s="629"/>
      <c r="DB46" s="629"/>
      <c r="DC46" s="635"/>
      <c r="DD46" s="632">
        <v>223390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448113</v>
      </c>
      <c r="CS47" s="656"/>
      <c r="CT47" s="656"/>
      <c r="CU47" s="656"/>
      <c r="CV47" s="656"/>
      <c r="CW47" s="656"/>
      <c r="CX47" s="656"/>
      <c r="CY47" s="657"/>
      <c r="CZ47" s="628">
        <v>2.4</v>
      </c>
      <c r="DA47" s="654"/>
      <c r="DB47" s="654"/>
      <c r="DC47" s="658"/>
      <c r="DD47" s="632">
        <v>101938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19008455</v>
      </c>
      <c r="CS49" s="682"/>
      <c r="CT49" s="682"/>
      <c r="CU49" s="682"/>
      <c r="CV49" s="682"/>
      <c r="CW49" s="682"/>
      <c r="CX49" s="682"/>
      <c r="CY49" s="711"/>
      <c r="CZ49" s="703">
        <v>100</v>
      </c>
      <c r="DA49" s="712"/>
      <c r="DB49" s="712"/>
      <c r="DC49" s="713"/>
      <c r="DD49" s="714">
        <v>11624914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G9vfWz1zELLa2Zu6vc0KUL67vtaq3A72EU2FEUVUNLK4O+XUMMcBPioB251zk+6iiKXiUjeKyS1/7pOsDtocQ==" saltValue="Jart5k6M3jsX/eUkOaom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19611</v>
      </c>
      <c r="R7" s="753"/>
      <c r="S7" s="753"/>
      <c r="T7" s="753"/>
      <c r="U7" s="753"/>
      <c r="V7" s="753">
        <v>18982</v>
      </c>
      <c r="W7" s="753"/>
      <c r="X7" s="753"/>
      <c r="Y7" s="753"/>
      <c r="Z7" s="753"/>
      <c r="AA7" s="753">
        <v>629</v>
      </c>
      <c r="AB7" s="753"/>
      <c r="AC7" s="753"/>
      <c r="AD7" s="753"/>
      <c r="AE7" s="754"/>
      <c r="AF7" s="755">
        <v>489</v>
      </c>
      <c r="AG7" s="756"/>
      <c r="AH7" s="756"/>
      <c r="AI7" s="756"/>
      <c r="AJ7" s="757"/>
      <c r="AK7" s="758">
        <v>809</v>
      </c>
      <c r="AL7" s="759"/>
      <c r="AM7" s="759"/>
      <c r="AN7" s="759"/>
      <c r="AO7" s="759"/>
      <c r="AP7" s="759">
        <v>17313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566</v>
      </c>
      <c r="BS7" s="746" t="s">
        <v>567</v>
      </c>
      <c r="BT7" s="747"/>
      <c r="BU7" s="747"/>
      <c r="BV7" s="747"/>
      <c r="BW7" s="747"/>
      <c r="BX7" s="747"/>
      <c r="BY7" s="747"/>
      <c r="BZ7" s="747"/>
      <c r="CA7" s="747"/>
      <c r="CB7" s="747"/>
      <c r="CC7" s="747"/>
      <c r="CD7" s="747"/>
      <c r="CE7" s="747"/>
      <c r="CF7" s="747"/>
      <c r="CG7" s="762"/>
      <c r="CH7" s="743">
        <v>231</v>
      </c>
      <c r="CI7" s="744"/>
      <c r="CJ7" s="744"/>
      <c r="CK7" s="744"/>
      <c r="CL7" s="745"/>
      <c r="CM7" s="743">
        <v>31823</v>
      </c>
      <c r="CN7" s="744"/>
      <c r="CO7" s="744"/>
      <c r="CP7" s="744"/>
      <c r="CQ7" s="745"/>
      <c r="CR7" s="743" t="s">
        <v>555</v>
      </c>
      <c r="CS7" s="744"/>
      <c r="CT7" s="744"/>
      <c r="CU7" s="744"/>
      <c r="CV7" s="745"/>
      <c r="CW7" s="743" t="s">
        <v>555</v>
      </c>
      <c r="CX7" s="744"/>
      <c r="CY7" s="744"/>
      <c r="CZ7" s="744"/>
      <c r="DA7" s="745"/>
      <c r="DB7" s="743">
        <v>90</v>
      </c>
      <c r="DC7" s="744"/>
      <c r="DD7" s="744"/>
      <c r="DE7" s="744"/>
      <c r="DF7" s="745"/>
      <c r="DG7" s="743" t="s">
        <v>555</v>
      </c>
      <c r="DH7" s="744"/>
      <c r="DI7" s="744"/>
      <c r="DJ7" s="744"/>
      <c r="DK7" s="745"/>
      <c r="DL7" s="743">
        <v>35</v>
      </c>
      <c r="DM7" s="744"/>
      <c r="DN7" s="744"/>
      <c r="DO7" s="744"/>
      <c r="DP7" s="745"/>
      <c r="DQ7" s="743">
        <v>10</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47</v>
      </c>
      <c r="R8" s="784"/>
      <c r="S8" s="784"/>
      <c r="T8" s="784"/>
      <c r="U8" s="784"/>
      <c r="V8" s="784">
        <v>45</v>
      </c>
      <c r="W8" s="784"/>
      <c r="X8" s="784"/>
      <c r="Y8" s="784"/>
      <c r="Z8" s="784"/>
      <c r="AA8" s="784">
        <v>2</v>
      </c>
      <c r="AB8" s="784"/>
      <c r="AC8" s="784"/>
      <c r="AD8" s="784"/>
      <c r="AE8" s="785"/>
      <c r="AF8" s="786">
        <v>2</v>
      </c>
      <c r="AG8" s="787"/>
      <c r="AH8" s="787"/>
      <c r="AI8" s="787"/>
      <c r="AJ8" s="788"/>
      <c r="AK8" s="769">
        <v>36</v>
      </c>
      <c r="AL8" s="770"/>
      <c r="AM8" s="770"/>
      <c r="AN8" s="770"/>
      <c r="AO8" s="770"/>
      <c r="AP8" s="770" t="s">
        <v>555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22</v>
      </c>
      <c r="R9" s="784"/>
      <c r="S9" s="784"/>
      <c r="T9" s="784"/>
      <c r="U9" s="784"/>
      <c r="V9" s="784">
        <v>21</v>
      </c>
      <c r="W9" s="784"/>
      <c r="X9" s="784"/>
      <c r="Y9" s="784"/>
      <c r="Z9" s="784"/>
      <c r="AA9" s="784">
        <v>1</v>
      </c>
      <c r="AB9" s="784"/>
      <c r="AC9" s="784"/>
      <c r="AD9" s="784"/>
      <c r="AE9" s="785"/>
      <c r="AF9" s="786">
        <v>1</v>
      </c>
      <c r="AG9" s="787"/>
      <c r="AH9" s="787"/>
      <c r="AI9" s="787"/>
      <c r="AJ9" s="788"/>
      <c r="AK9" s="769">
        <v>5</v>
      </c>
      <c r="AL9" s="770"/>
      <c r="AM9" s="770"/>
      <c r="AN9" s="770"/>
      <c r="AO9" s="770"/>
      <c r="AP9" s="770" t="s">
        <v>555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19639</v>
      </c>
      <c r="R23" s="793"/>
      <c r="S23" s="793"/>
      <c r="T23" s="793"/>
      <c r="U23" s="793"/>
      <c r="V23" s="793">
        <v>19008</v>
      </c>
      <c r="W23" s="793"/>
      <c r="X23" s="793"/>
      <c r="Y23" s="793"/>
      <c r="Z23" s="793"/>
      <c r="AA23" s="793">
        <v>631</v>
      </c>
      <c r="AB23" s="793"/>
      <c r="AC23" s="793"/>
      <c r="AD23" s="793"/>
      <c r="AE23" s="794"/>
      <c r="AF23" s="795">
        <v>491</v>
      </c>
      <c r="AG23" s="793"/>
      <c r="AH23" s="793"/>
      <c r="AI23" s="793"/>
      <c r="AJ23" s="796"/>
      <c r="AK23" s="797"/>
      <c r="AL23" s="798"/>
      <c r="AM23" s="798"/>
      <c r="AN23" s="798"/>
      <c r="AO23" s="798"/>
      <c r="AP23" s="793">
        <v>17313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2955</v>
      </c>
      <c r="R28" s="823"/>
      <c r="S28" s="823"/>
      <c r="T28" s="823"/>
      <c r="U28" s="823"/>
      <c r="V28" s="823">
        <v>2924</v>
      </c>
      <c r="W28" s="823"/>
      <c r="X28" s="823"/>
      <c r="Y28" s="823"/>
      <c r="Z28" s="823"/>
      <c r="AA28" s="823">
        <v>31</v>
      </c>
      <c r="AB28" s="823"/>
      <c r="AC28" s="823"/>
      <c r="AD28" s="823"/>
      <c r="AE28" s="824"/>
      <c r="AF28" s="825">
        <v>31</v>
      </c>
      <c r="AG28" s="823"/>
      <c r="AH28" s="823"/>
      <c r="AI28" s="823"/>
      <c r="AJ28" s="826"/>
      <c r="AK28" s="827">
        <v>205</v>
      </c>
      <c r="AL28" s="828"/>
      <c r="AM28" s="828"/>
      <c r="AN28" s="828"/>
      <c r="AO28" s="828"/>
      <c r="AP28" s="828" t="s">
        <v>555</v>
      </c>
      <c r="AQ28" s="828"/>
      <c r="AR28" s="828"/>
      <c r="AS28" s="828"/>
      <c r="AT28" s="828"/>
      <c r="AU28" s="828" t="s">
        <v>555</v>
      </c>
      <c r="AV28" s="828"/>
      <c r="AW28" s="828"/>
      <c r="AX28" s="828"/>
      <c r="AY28" s="828"/>
      <c r="AZ28" s="829" t="s">
        <v>555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308</v>
      </c>
      <c r="R29" s="784"/>
      <c r="S29" s="784"/>
      <c r="T29" s="784"/>
      <c r="U29" s="784"/>
      <c r="V29" s="784">
        <v>306</v>
      </c>
      <c r="W29" s="784"/>
      <c r="X29" s="784"/>
      <c r="Y29" s="784"/>
      <c r="Z29" s="784"/>
      <c r="AA29" s="784">
        <v>2</v>
      </c>
      <c r="AB29" s="784"/>
      <c r="AC29" s="784"/>
      <c r="AD29" s="784"/>
      <c r="AE29" s="785"/>
      <c r="AF29" s="786">
        <v>2</v>
      </c>
      <c r="AG29" s="787"/>
      <c r="AH29" s="787"/>
      <c r="AI29" s="787"/>
      <c r="AJ29" s="788"/>
      <c r="AK29" s="834">
        <v>112</v>
      </c>
      <c r="AL29" s="830"/>
      <c r="AM29" s="830"/>
      <c r="AN29" s="830"/>
      <c r="AO29" s="830"/>
      <c r="AP29" s="830" t="s">
        <v>555</v>
      </c>
      <c r="AQ29" s="830"/>
      <c r="AR29" s="830"/>
      <c r="AS29" s="830"/>
      <c r="AT29" s="830"/>
      <c r="AU29" s="830" t="s">
        <v>555</v>
      </c>
      <c r="AV29" s="830"/>
      <c r="AW29" s="830"/>
      <c r="AX29" s="830"/>
      <c r="AY29" s="830"/>
      <c r="AZ29" s="831" t="s">
        <v>555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2851</v>
      </c>
      <c r="R30" s="784"/>
      <c r="S30" s="784"/>
      <c r="T30" s="784"/>
      <c r="U30" s="784"/>
      <c r="V30" s="784">
        <v>2802</v>
      </c>
      <c r="W30" s="784"/>
      <c r="X30" s="784"/>
      <c r="Y30" s="784"/>
      <c r="Z30" s="784"/>
      <c r="AA30" s="784">
        <v>49</v>
      </c>
      <c r="AB30" s="784"/>
      <c r="AC30" s="784"/>
      <c r="AD30" s="784"/>
      <c r="AE30" s="785"/>
      <c r="AF30" s="786">
        <v>49</v>
      </c>
      <c r="AG30" s="787"/>
      <c r="AH30" s="787"/>
      <c r="AI30" s="787"/>
      <c r="AJ30" s="788"/>
      <c r="AK30" s="834">
        <v>445</v>
      </c>
      <c r="AL30" s="830"/>
      <c r="AM30" s="830"/>
      <c r="AN30" s="830"/>
      <c r="AO30" s="830"/>
      <c r="AP30" s="830" t="s">
        <v>555</v>
      </c>
      <c r="AQ30" s="830"/>
      <c r="AR30" s="830"/>
      <c r="AS30" s="830"/>
      <c r="AT30" s="830"/>
      <c r="AU30" s="830" t="s">
        <v>555</v>
      </c>
      <c r="AV30" s="830"/>
      <c r="AW30" s="830"/>
      <c r="AX30" s="830"/>
      <c r="AY30" s="830"/>
      <c r="AZ30" s="831" t="s">
        <v>555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12</v>
      </c>
      <c r="R31" s="784"/>
      <c r="S31" s="784"/>
      <c r="T31" s="784"/>
      <c r="U31" s="784"/>
      <c r="V31" s="784">
        <v>11</v>
      </c>
      <c r="W31" s="784"/>
      <c r="X31" s="784"/>
      <c r="Y31" s="784"/>
      <c r="Z31" s="784"/>
      <c r="AA31" s="784">
        <v>1</v>
      </c>
      <c r="AB31" s="784"/>
      <c r="AC31" s="784"/>
      <c r="AD31" s="784"/>
      <c r="AE31" s="785"/>
      <c r="AF31" s="786">
        <v>1</v>
      </c>
      <c r="AG31" s="787"/>
      <c r="AH31" s="787"/>
      <c r="AI31" s="787"/>
      <c r="AJ31" s="788"/>
      <c r="AK31" s="834" t="s">
        <v>555</v>
      </c>
      <c r="AL31" s="830"/>
      <c r="AM31" s="830"/>
      <c r="AN31" s="830"/>
      <c r="AO31" s="830"/>
      <c r="AP31" s="830" t="s">
        <v>555</v>
      </c>
      <c r="AQ31" s="830"/>
      <c r="AR31" s="830"/>
      <c r="AS31" s="830"/>
      <c r="AT31" s="830"/>
      <c r="AU31" s="830" t="s">
        <v>555</v>
      </c>
      <c r="AV31" s="830"/>
      <c r="AW31" s="830"/>
      <c r="AX31" s="830"/>
      <c r="AY31" s="830"/>
      <c r="AZ31" s="831" t="s">
        <v>555</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312</v>
      </c>
      <c r="R32" s="784"/>
      <c r="S32" s="784"/>
      <c r="T32" s="784"/>
      <c r="U32" s="784"/>
      <c r="V32" s="784">
        <v>303</v>
      </c>
      <c r="W32" s="784"/>
      <c r="X32" s="784"/>
      <c r="Y32" s="784"/>
      <c r="Z32" s="784"/>
      <c r="AA32" s="784">
        <v>9</v>
      </c>
      <c r="AB32" s="784"/>
      <c r="AC32" s="784"/>
      <c r="AD32" s="784"/>
      <c r="AE32" s="785"/>
      <c r="AF32" s="786">
        <v>9</v>
      </c>
      <c r="AG32" s="787"/>
      <c r="AH32" s="787"/>
      <c r="AI32" s="787"/>
      <c r="AJ32" s="788"/>
      <c r="AK32" s="834">
        <v>139</v>
      </c>
      <c r="AL32" s="830"/>
      <c r="AM32" s="830"/>
      <c r="AN32" s="830"/>
      <c r="AO32" s="830"/>
      <c r="AP32" s="830">
        <v>32</v>
      </c>
      <c r="AQ32" s="830"/>
      <c r="AR32" s="830"/>
      <c r="AS32" s="830"/>
      <c r="AT32" s="830"/>
      <c r="AU32" s="830">
        <v>14</v>
      </c>
      <c r="AV32" s="830"/>
      <c r="AW32" s="830"/>
      <c r="AX32" s="830"/>
      <c r="AY32" s="830"/>
      <c r="AZ32" s="831" t="s">
        <v>555</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102</v>
      </c>
      <c r="R33" s="784"/>
      <c r="S33" s="784"/>
      <c r="T33" s="784"/>
      <c r="U33" s="784"/>
      <c r="V33" s="784">
        <v>100</v>
      </c>
      <c r="W33" s="784"/>
      <c r="X33" s="784"/>
      <c r="Y33" s="784"/>
      <c r="Z33" s="784"/>
      <c r="AA33" s="784">
        <v>2</v>
      </c>
      <c r="AB33" s="784"/>
      <c r="AC33" s="784"/>
      <c r="AD33" s="784"/>
      <c r="AE33" s="785"/>
      <c r="AF33" s="786">
        <v>2</v>
      </c>
      <c r="AG33" s="787"/>
      <c r="AH33" s="787"/>
      <c r="AI33" s="787"/>
      <c r="AJ33" s="788"/>
      <c r="AK33" s="834">
        <v>50</v>
      </c>
      <c r="AL33" s="830"/>
      <c r="AM33" s="830"/>
      <c r="AN33" s="830"/>
      <c r="AO33" s="830"/>
      <c r="AP33" s="830">
        <v>20</v>
      </c>
      <c r="AQ33" s="830"/>
      <c r="AR33" s="830"/>
      <c r="AS33" s="830"/>
      <c r="AT33" s="830"/>
      <c r="AU33" s="830">
        <v>8</v>
      </c>
      <c r="AV33" s="830"/>
      <c r="AW33" s="830"/>
      <c r="AX33" s="830"/>
      <c r="AY33" s="830"/>
      <c r="AZ33" s="831" t="s">
        <v>555</v>
      </c>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752</v>
      </c>
      <c r="R34" s="784"/>
      <c r="S34" s="784"/>
      <c r="T34" s="784"/>
      <c r="U34" s="784"/>
      <c r="V34" s="784">
        <v>114</v>
      </c>
      <c r="W34" s="784"/>
      <c r="X34" s="784"/>
      <c r="Y34" s="784"/>
      <c r="Z34" s="784"/>
      <c r="AA34" s="784">
        <v>638</v>
      </c>
      <c r="AB34" s="784"/>
      <c r="AC34" s="784"/>
      <c r="AD34" s="784"/>
      <c r="AE34" s="785"/>
      <c r="AF34" s="786">
        <v>638</v>
      </c>
      <c r="AG34" s="787"/>
      <c r="AH34" s="787"/>
      <c r="AI34" s="787"/>
      <c r="AJ34" s="788"/>
      <c r="AK34" s="834">
        <v>334</v>
      </c>
      <c r="AL34" s="830"/>
      <c r="AM34" s="830"/>
      <c r="AN34" s="830"/>
      <c r="AO34" s="830"/>
      <c r="AP34" s="830">
        <v>734</v>
      </c>
      <c r="AQ34" s="830"/>
      <c r="AR34" s="830"/>
      <c r="AS34" s="830"/>
      <c r="AT34" s="830"/>
      <c r="AU34" s="830">
        <v>643</v>
      </c>
      <c r="AV34" s="830"/>
      <c r="AW34" s="830"/>
      <c r="AX34" s="830"/>
      <c r="AY34" s="830"/>
      <c r="AZ34" s="831" t="s">
        <v>555</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354</v>
      </c>
      <c r="R35" s="784"/>
      <c r="S35" s="784"/>
      <c r="T35" s="784"/>
      <c r="U35" s="784"/>
      <c r="V35" s="784">
        <v>25</v>
      </c>
      <c r="W35" s="784"/>
      <c r="X35" s="784"/>
      <c r="Y35" s="784"/>
      <c r="Z35" s="784"/>
      <c r="AA35" s="784">
        <v>329</v>
      </c>
      <c r="AB35" s="784"/>
      <c r="AC35" s="784"/>
      <c r="AD35" s="784"/>
      <c r="AE35" s="785"/>
      <c r="AF35" s="786">
        <v>329</v>
      </c>
      <c r="AG35" s="787"/>
      <c r="AH35" s="787"/>
      <c r="AI35" s="787"/>
      <c r="AJ35" s="788"/>
      <c r="AK35" s="834" t="s">
        <v>555</v>
      </c>
      <c r="AL35" s="830"/>
      <c r="AM35" s="830"/>
      <c r="AN35" s="830"/>
      <c r="AO35" s="830"/>
      <c r="AP35" s="830" t="s">
        <v>555</v>
      </c>
      <c r="AQ35" s="830"/>
      <c r="AR35" s="830"/>
      <c r="AS35" s="830"/>
      <c r="AT35" s="830"/>
      <c r="AU35" s="830" t="s">
        <v>555</v>
      </c>
      <c r="AV35" s="830"/>
      <c r="AW35" s="830"/>
      <c r="AX35" s="830"/>
      <c r="AY35" s="830"/>
      <c r="AZ35" s="831" t="s">
        <v>555</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399</v>
      </c>
      <c r="C36" s="781"/>
      <c r="D36" s="781"/>
      <c r="E36" s="781"/>
      <c r="F36" s="781"/>
      <c r="G36" s="781"/>
      <c r="H36" s="781"/>
      <c r="I36" s="781"/>
      <c r="J36" s="781"/>
      <c r="K36" s="781"/>
      <c r="L36" s="781"/>
      <c r="M36" s="781"/>
      <c r="N36" s="781"/>
      <c r="O36" s="781"/>
      <c r="P36" s="782"/>
      <c r="Q36" s="783">
        <v>168</v>
      </c>
      <c r="R36" s="784"/>
      <c r="S36" s="784"/>
      <c r="T36" s="784"/>
      <c r="U36" s="784"/>
      <c r="V36" s="784">
        <v>47</v>
      </c>
      <c r="W36" s="784"/>
      <c r="X36" s="784"/>
      <c r="Y36" s="784"/>
      <c r="Z36" s="784"/>
      <c r="AA36" s="784">
        <v>121</v>
      </c>
      <c r="AB36" s="784"/>
      <c r="AC36" s="784"/>
      <c r="AD36" s="784"/>
      <c r="AE36" s="785"/>
      <c r="AF36" s="786">
        <v>121</v>
      </c>
      <c r="AG36" s="787"/>
      <c r="AH36" s="787"/>
      <c r="AI36" s="787"/>
      <c r="AJ36" s="788"/>
      <c r="AK36" s="834">
        <v>257</v>
      </c>
      <c r="AL36" s="830"/>
      <c r="AM36" s="830"/>
      <c r="AN36" s="830"/>
      <c r="AO36" s="830"/>
      <c r="AP36" s="830">
        <v>2619</v>
      </c>
      <c r="AQ36" s="830"/>
      <c r="AR36" s="830"/>
      <c r="AS36" s="830"/>
      <c r="AT36" s="830"/>
      <c r="AU36" s="830">
        <v>2572</v>
      </c>
      <c r="AV36" s="830"/>
      <c r="AW36" s="830"/>
      <c r="AX36" s="830"/>
      <c r="AY36" s="830"/>
      <c r="AZ36" s="831" t="s">
        <v>555</v>
      </c>
      <c r="BA36" s="831"/>
      <c r="BB36" s="831"/>
      <c r="BC36" s="831"/>
      <c r="BD36" s="831"/>
      <c r="BE36" s="832" t="s">
        <v>397</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400</v>
      </c>
      <c r="C37" s="781"/>
      <c r="D37" s="781"/>
      <c r="E37" s="781"/>
      <c r="F37" s="781"/>
      <c r="G37" s="781"/>
      <c r="H37" s="781"/>
      <c r="I37" s="781"/>
      <c r="J37" s="781"/>
      <c r="K37" s="781"/>
      <c r="L37" s="781"/>
      <c r="M37" s="781"/>
      <c r="N37" s="781"/>
      <c r="O37" s="781"/>
      <c r="P37" s="782"/>
      <c r="Q37" s="783">
        <v>227</v>
      </c>
      <c r="R37" s="784"/>
      <c r="S37" s="784"/>
      <c r="T37" s="784"/>
      <c r="U37" s="784"/>
      <c r="V37" s="784">
        <v>226</v>
      </c>
      <c r="W37" s="784"/>
      <c r="X37" s="784"/>
      <c r="Y37" s="784"/>
      <c r="Z37" s="784"/>
      <c r="AA37" s="784">
        <v>1</v>
      </c>
      <c r="AB37" s="784"/>
      <c r="AC37" s="784"/>
      <c r="AD37" s="784"/>
      <c r="AE37" s="785"/>
      <c r="AF37" s="786">
        <v>1</v>
      </c>
      <c r="AG37" s="787"/>
      <c r="AH37" s="787"/>
      <c r="AI37" s="787"/>
      <c r="AJ37" s="788"/>
      <c r="AK37" s="834">
        <v>67</v>
      </c>
      <c r="AL37" s="830"/>
      <c r="AM37" s="830"/>
      <c r="AN37" s="830"/>
      <c r="AO37" s="830"/>
      <c r="AP37" s="830">
        <v>3765</v>
      </c>
      <c r="AQ37" s="830"/>
      <c r="AR37" s="830"/>
      <c r="AS37" s="830"/>
      <c r="AT37" s="830"/>
      <c r="AU37" s="830">
        <v>672</v>
      </c>
      <c r="AV37" s="830"/>
      <c r="AW37" s="830"/>
      <c r="AX37" s="830"/>
      <c r="AY37" s="830"/>
      <c r="AZ37" s="831" t="s">
        <v>555</v>
      </c>
      <c r="BA37" s="831"/>
      <c r="BB37" s="831"/>
      <c r="BC37" s="831"/>
      <c r="BD37" s="831"/>
      <c r="BE37" s="832" t="s">
        <v>401</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402</v>
      </c>
      <c r="C38" s="781"/>
      <c r="D38" s="781"/>
      <c r="E38" s="781"/>
      <c r="F38" s="781"/>
      <c r="G38" s="781"/>
      <c r="H38" s="781"/>
      <c r="I38" s="781"/>
      <c r="J38" s="781"/>
      <c r="K38" s="781"/>
      <c r="L38" s="781"/>
      <c r="M38" s="781"/>
      <c r="N38" s="781"/>
      <c r="O38" s="781"/>
      <c r="P38" s="782"/>
      <c r="Q38" s="783">
        <v>98</v>
      </c>
      <c r="R38" s="784"/>
      <c r="S38" s="784"/>
      <c r="T38" s="784"/>
      <c r="U38" s="784"/>
      <c r="V38" s="784">
        <v>88</v>
      </c>
      <c r="W38" s="784"/>
      <c r="X38" s="784"/>
      <c r="Y38" s="784"/>
      <c r="Z38" s="784"/>
      <c r="AA38" s="784">
        <v>10</v>
      </c>
      <c r="AB38" s="784"/>
      <c r="AC38" s="784"/>
      <c r="AD38" s="784"/>
      <c r="AE38" s="785"/>
      <c r="AF38" s="786">
        <v>10</v>
      </c>
      <c r="AG38" s="787"/>
      <c r="AH38" s="787"/>
      <c r="AI38" s="787"/>
      <c r="AJ38" s="788"/>
      <c r="AK38" s="834">
        <v>65</v>
      </c>
      <c r="AL38" s="830"/>
      <c r="AM38" s="830"/>
      <c r="AN38" s="830"/>
      <c r="AO38" s="830"/>
      <c r="AP38" s="830">
        <v>381</v>
      </c>
      <c r="AQ38" s="830"/>
      <c r="AR38" s="830"/>
      <c r="AS38" s="830"/>
      <c r="AT38" s="830"/>
      <c r="AU38" s="830">
        <v>381</v>
      </c>
      <c r="AV38" s="830"/>
      <c r="AW38" s="830"/>
      <c r="AX38" s="830"/>
      <c r="AY38" s="830"/>
      <c r="AZ38" s="831" t="s">
        <v>555</v>
      </c>
      <c r="BA38" s="831"/>
      <c r="BB38" s="831"/>
      <c r="BC38" s="831"/>
      <c r="BD38" s="831"/>
      <c r="BE38" s="832" t="s">
        <v>401</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t="s">
        <v>403</v>
      </c>
      <c r="C39" s="781"/>
      <c r="D39" s="781"/>
      <c r="E39" s="781"/>
      <c r="F39" s="781"/>
      <c r="G39" s="781"/>
      <c r="H39" s="781"/>
      <c r="I39" s="781"/>
      <c r="J39" s="781"/>
      <c r="K39" s="781"/>
      <c r="L39" s="781"/>
      <c r="M39" s="781"/>
      <c r="N39" s="781"/>
      <c r="O39" s="781"/>
      <c r="P39" s="782"/>
      <c r="Q39" s="783">
        <v>45</v>
      </c>
      <c r="R39" s="784"/>
      <c r="S39" s="784"/>
      <c r="T39" s="784"/>
      <c r="U39" s="784"/>
      <c r="V39" s="784">
        <v>36</v>
      </c>
      <c r="W39" s="784"/>
      <c r="X39" s="784"/>
      <c r="Y39" s="784"/>
      <c r="Z39" s="784"/>
      <c r="AA39" s="784">
        <v>9</v>
      </c>
      <c r="AB39" s="784"/>
      <c r="AC39" s="784"/>
      <c r="AD39" s="784"/>
      <c r="AE39" s="785"/>
      <c r="AF39" s="786">
        <v>12</v>
      </c>
      <c r="AG39" s="787"/>
      <c r="AH39" s="787"/>
      <c r="AI39" s="787"/>
      <c r="AJ39" s="788"/>
      <c r="AK39" s="834" t="s">
        <v>555</v>
      </c>
      <c r="AL39" s="830"/>
      <c r="AM39" s="830"/>
      <c r="AN39" s="830"/>
      <c r="AO39" s="830"/>
      <c r="AP39" s="830" t="s">
        <v>555</v>
      </c>
      <c r="AQ39" s="830"/>
      <c r="AR39" s="830"/>
      <c r="AS39" s="830"/>
      <c r="AT39" s="830"/>
      <c r="AU39" s="830" t="s">
        <v>555</v>
      </c>
      <c r="AV39" s="830"/>
      <c r="AW39" s="830"/>
      <c r="AX39" s="830"/>
      <c r="AY39" s="830"/>
      <c r="AZ39" s="831" t="s">
        <v>555</v>
      </c>
      <c r="BA39" s="831"/>
      <c r="BB39" s="831"/>
      <c r="BC39" s="831"/>
      <c r="BD39" s="831"/>
      <c r="BE39" s="832" t="s">
        <v>401</v>
      </c>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t="s">
        <v>404</v>
      </c>
      <c r="C40" s="781"/>
      <c r="D40" s="781"/>
      <c r="E40" s="781"/>
      <c r="F40" s="781"/>
      <c r="G40" s="781"/>
      <c r="H40" s="781"/>
      <c r="I40" s="781"/>
      <c r="J40" s="781"/>
      <c r="K40" s="781"/>
      <c r="L40" s="781"/>
      <c r="M40" s="781"/>
      <c r="N40" s="781"/>
      <c r="O40" s="781"/>
      <c r="P40" s="782"/>
      <c r="Q40" s="783">
        <v>70</v>
      </c>
      <c r="R40" s="784"/>
      <c r="S40" s="784"/>
      <c r="T40" s="784"/>
      <c r="U40" s="784"/>
      <c r="V40" s="784">
        <v>70</v>
      </c>
      <c r="W40" s="784"/>
      <c r="X40" s="784"/>
      <c r="Y40" s="784"/>
      <c r="Z40" s="784"/>
      <c r="AA40" s="784">
        <v>0</v>
      </c>
      <c r="AB40" s="784"/>
      <c r="AC40" s="784"/>
      <c r="AD40" s="784"/>
      <c r="AE40" s="785"/>
      <c r="AF40" s="786">
        <v>32</v>
      </c>
      <c r="AG40" s="787"/>
      <c r="AH40" s="787"/>
      <c r="AI40" s="787"/>
      <c r="AJ40" s="788"/>
      <c r="AK40" s="834">
        <v>21</v>
      </c>
      <c r="AL40" s="830"/>
      <c r="AM40" s="830"/>
      <c r="AN40" s="830"/>
      <c r="AO40" s="830"/>
      <c r="AP40" s="830" t="s">
        <v>555</v>
      </c>
      <c r="AQ40" s="830"/>
      <c r="AR40" s="830"/>
      <c r="AS40" s="830"/>
      <c r="AT40" s="830"/>
      <c r="AU40" s="830" t="s">
        <v>555</v>
      </c>
      <c r="AV40" s="830"/>
      <c r="AW40" s="830"/>
      <c r="AX40" s="830"/>
      <c r="AY40" s="830"/>
      <c r="AZ40" s="831" t="s">
        <v>555</v>
      </c>
      <c r="BA40" s="831"/>
      <c r="BB40" s="831"/>
      <c r="BC40" s="831"/>
      <c r="BD40" s="831"/>
      <c r="BE40" s="832" t="s">
        <v>401</v>
      </c>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1235</v>
      </c>
      <c r="AG63" s="844"/>
      <c r="AH63" s="844"/>
      <c r="AI63" s="844"/>
      <c r="AJ63" s="845"/>
      <c r="AK63" s="846"/>
      <c r="AL63" s="841"/>
      <c r="AM63" s="841"/>
      <c r="AN63" s="841"/>
      <c r="AO63" s="841"/>
      <c r="AP63" s="844">
        <v>7551</v>
      </c>
      <c r="AQ63" s="844"/>
      <c r="AR63" s="844"/>
      <c r="AS63" s="844"/>
      <c r="AT63" s="844"/>
      <c r="AU63" s="844">
        <v>4290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408</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556</v>
      </c>
      <c r="C68" s="870"/>
      <c r="D68" s="870"/>
      <c r="E68" s="870"/>
      <c r="F68" s="870"/>
      <c r="G68" s="870"/>
      <c r="H68" s="870"/>
      <c r="I68" s="870"/>
      <c r="J68" s="870"/>
      <c r="K68" s="870"/>
      <c r="L68" s="870"/>
      <c r="M68" s="870"/>
      <c r="N68" s="870"/>
      <c r="O68" s="870"/>
      <c r="P68" s="871"/>
      <c r="Q68" s="872">
        <v>1485</v>
      </c>
      <c r="R68" s="866"/>
      <c r="S68" s="866"/>
      <c r="T68" s="866"/>
      <c r="U68" s="866"/>
      <c r="V68" s="866">
        <v>1455</v>
      </c>
      <c r="W68" s="866"/>
      <c r="X68" s="866"/>
      <c r="Y68" s="866"/>
      <c r="Z68" s="866"/>
      <c r="AA68" s="866">
        <v>30</v>
      </c>
      <c r="AB68" s="866"/>
      <c r="AC68" s="866"/>
      <c r="AD68" s="866"/>
      <c r="AE68" s="866"/>
      <c r="AF68" s="866">
        <v>30</v>
      </c>
      <c r="AG68" s="866"/>
      <c r="AH68" s="866"/>
      <c r="AI68" s="866"/>
      <c r="AJ68" s="866"/>
      <c r="AK68" s="866" t="s">
        <v>557</v>
      </c>
      <c r="AL68" s="866"/>
      <c r="AM68" s="866"/>
      <c r="AN68" s="866"/>
      <c r="AO68" s="866"/>
      <c r="AP68" s="866">
        <v>1111</v>
      </c>
      <c r="AQ68" s="866"/>
      <c r="AR68" s="866"/>
      <c r="AS68" s="866"/>
      <c r="AT68" s="866"/>
      <c r="AU68" s="866">
        <v>488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558</v>
      </c>
      <c r="C69" s="874"/>
      <c r="D69" s="874"/>
      <c r="E69" s="874"/>
      <c r="F69" s="874"/>
      <c r="G69" s="874"/>
      <c r="H69" s="874"/>
      <c r="I69" s="874"/>
      <c r="J69" s="874"/>
      <c r="K69" s="874"/>
      <c r="L69" s="874"/>
      <c r="M69" s="874"/>
      <c r="N69" s="874"/>
      <c r="O69" s="874"/>
      <c r="P69" s="875"/>
      <c r="Q69" s="876">
        <v>5902</v>
      </c>
      <c r="R69" s="830"/>
      <c r="S69" s="830"/>
      <c r="T69" s="830"/>
      <c r="U69" s="830"/>
      <c r="V69" s="830">
        <v>4291</v>
      </c>
      <c r="W69" s="830"/>
      <c r="X69" s="830"/>
      <c r="Y69" s="830"/>
      <c r="Z69" s="830"/>
      <c r="AA69" s="830">
        <v>1611</v>
      </c>
      <c r="AB69" s="830"/>
      <c r="AC69" s="830"/>
      <c r="AD69" s="830"/>
      <c r="AE69" s="830"/>
      <c r="AF69" s="830">
        <v>1611</v>
      </c>
      <c r="AG69" s="830"/>
      <c r="AH69" s="830"/>
      <c r="AI69" s="830"/>
      <c r="AJ69" s="830"/>
      <c r="AK69" s="830">
        <v>24</v>
      </c>
      <c r="AL69" s="830"/>
      <c r="AM69" s="830"/>
      <c r="AN69" s="830"/>
      <c r="AO69" s="830"/>
      <c r="AP69" s="830" t="s">
        <v>557</v>
      </c>
      <c r="AQ69" s="830"/>
      <c r="AR69" s="830"/>
      <c r="AS69" s="830"/>
      <c r="AT69" s="830"/>
      <c r="AU69" s="830" t="s">
        <v>557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559</v>
      </c>
      <c r="C70" s="874"/>
      <c r="D70" s="874"/>
      <c r="E70" s="874"/>
      <c r="F70" s="874"/>
      <c r="G70" s="874"/>
      <c r="H70" s="874"/>
      <c r="I70" s="874"/>
      <c r="J70" s="874"/>
      <c r="K70" s="874"/>
      <c r="L70" s="874"/>
      <c r="M70" s="874"/>
      <c r="N70" s="874"/>
      <c r="O70" s="874"/>
      <c r="P70" s="875"/>
      <c r="Q70" s="876">
        <v>42</v>
      </c>
      <c r="R70" s="830"/>
      <c r="S70" s="830"/>
      <c r="T70" s="830"/>
      <c r="U70" s="830"/>
      <c r="V70" s="830">
        <v>35</v>
      </c>
      <c r="W70" s="830"/>
      <c r="X70" s="830"/>
      <c r="Y70" s="830"/>
      <c r="Z70" s="830"/>
      <c r="AA70" s="830">
        <v>7</v>
      </c>
      <c r="AB70" s="830"/>
      <c r="AC70" s="830"/>
      <c r="AD70" s="830"/>
      <c r="AE70" s="830"/>
      <c r="AF70" s="830">
        <v>7</v>
      </c>
      <c r="AG70" s="830"/>
      <c r="AH70" s="830"/>
      <c r="AI70" s="830"/>
      <c r="AJ70" s="830"/>
      <c r="AK70" s="830" t="s">
        <v>557</v>
      </c>
      <c r="AL70" s="830"/>
      <c r="AM70" s="830"/>
      <c r="AN70" s="830"/>
      <c r="AO70" s="830"/>
      <c r="AP70" s="830" t="s">
        <v>557</v>
      </c>
      <c r="AQ70" s="830"/>
      <c r="AR70" s="830"/>
      <c r="AS70" s="830"/>
      <c r="AT70" s="830"/>
      <c r="AU70" s="830" t="s">
        <v>557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560</v>
      </c>
      <c r="C71" s="874"/>
      <c r="D71" s="874"/>
      <c r="E71" s="874"/>
      <c r="F71" s="874"/>
      <c r="G71" s="874"/>
      <c r="H71" s="874"/>
      <c r="I71" s="874"/>
      <c r="J71" s="874"/>
      <c r="K71" s="874"/>
      <c r="L71" s="874"/>
      <c r="M71" s="874"/>
      <c r="N71" s="874"/>
      <c r="O71" s="874"/>
      <c r="P71" s="875"/>
      <c r="Q71" s="876">
        <v>13</v>
      </c>
      <c r="R71" s="830"/>
      <c r="S71" s="830"/>
      <c r="T71" s="830"/>
      <c r="U71" s="830"/>
      <c r="V71" s="830">
        <v>10</v>
      </c>
      <c r="W71" s="830"/>
      <c r="X71" s="830"/>
      <c r="Y71" s="830"/>
      <c r="Z71" s="830"/>
      <c r="AA71" s="830">
        <v>3</v>
      </c>
      <c r="AB71" s="830"/>
      <c r="AC71" s="830"/>
      <c r="AD71" s="830"/>
      <c r="AE71" s="830"/>
      <c r="AF71" s="830">
        <v>3</v>
      </c>
      <c r="AG71" s="830"/>
      <c r="AH71" s="830"/>
      <c r="AI71" s="830"/>
      <c r="AJ71" s="830"/>
      <c r="AK71" s="830" t="s">
        <v>557</v>
      </c>
      <c r="AL71" s="830"/>
      <c r="AM71" s="830"/>
      <c r="AN71" s="830"/>
      <c r="AO71" s="830"/>
      <c r="AP71" s="830" t="s">
        <v>557</v>
      </c>
      <c r="AQ71" s="830"/>
      <c r="AR71" s="830"/>
      <c r="AS71" s="830"/>
      <c r="AT71" s="830"/>
      <c r="AU71" s="830" t="s">
        <v>557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561</v>
      </c>
      <c r="C72" s="874"/>
      <c r="D72" s="874"/>
      <c r="E72" s="874"/>
      <c r="F72" s="874"/>
      <c r="G72" s="874"/>
      <c r="H72" s="874"/>
      <c r="I72" s="874"/>
      <c r="J72" s="874"/>
      <c r="K72" s="874"/>
      <c r="L72" s="874"/>
      <c r="M72" s="874"/>
      <c r="N72" s="874"/>
      <c r="O72" s="874"/>
      <c r="P72" s="875"/>
      <c r="Q72" s="876">
        <v>4</v>
      </c>
      <c r="R72" s="830"/>
      <c r="S72" s="830"/>
      <c r="T72" s="830"/>
      <c r="U72" s="830"/>
      <c r="V72" s="830">
        <v>2</v>
      </c>
      <c r="W72" s="830"/>
      <c r="X72" s="830"/>
      <c r="Y72" s="830"/>
      <c r="Z72" s="830"/>
      <c r="AA72" s="830">
        <v>2</v>
      </c>
      <c r="AB72" s="830"/>
      <c r="AC72" s="830"/>
      <c r="AD72" s="830"/>
      <c r="AE72" s="830"/>
      <c r="AF72" s="830">
        <v>2</v>
      </c>
      <c r="AG72" s="830"/>
      <c r="AH72" s="830"/>
      <c r="AI72" s="830"/>
      <c r="AJ72" s="830"/>
      <c r="AK72" s="830" t="s">
        <v>557</v>
      </c>
      <c r="AL72" s="830"/>
      <c r="AM72" s="830"/>
      <c r="AN72" s="830"/>
      <c r="AO72" s="830"/>
      <c r="AP72" s="830" t="s">
        <v>557</v>
      </c>
      <c r="AQ72" s="830"/>
      <c r="AR72" s="830"/>
      <c r="AS72" s="830"/>
      <c r="AT72" s="830"/>
      <c r="AU72" s="830" t="s">
        <v>557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562</v>
      </c>
      <c r="C73" s="874"/>
      <c r="D73" s="874"/>
      <c r="E73" s="874"/>
      <c r="F73" s="874"/>
      <c r="G73" s="874"/>
      <c r="H73" s="874"/>
      <c r="I73" s="874"/>
      <c r="J73" s="874"/>
      <c r="K73" s="874"/>
      <c r="L73" s="874"/>
      <c r="M73" s="874"/>
      <c r="N73" s="874"/>
      <c r="O73" s="874"/>
      <c r="P73" s="875"/>
      <c r="Q73" s="876">
        <v>6</v>
      </c>
      <c r="R73" s="830"/>
      <c r="S73" s="830"/>
      <c r="T73" s="830"/>
      <c r="U73" s="830"/>
      <c r="V73" s="830">
        <v>2</v>
      </c>
      <c r="W73" s="830"/>
      <c r="X73" s="830"/>
      <c r="Y73" s="830"/>
      <c r="Z73" s="830"/>
      <c r="AA73" s="830">
        <v>4</v>
      </c>
      <c r="AB73" s="830"/>
      <c r="AC73" s="830"/>
      <c r="AD73" s="830"/>
      <c r="AE73" s="830"/>
      <c r="AF73" s="830">
        <v>4</v>
      </c>
      <c r="AG73" s="830"/>
      <c r="AH73" s="830"/>
      <c r="AI73" s="830"/>
      <c r="AJ73" s="830"/>
      <c r="AK73" s="830" t="s">
        <v>557</v>
      </c>
      <c r="AL73" s="830"/>
      <c r="AM73" s="830"/>
      <c r="AN73" s="830"/>
      <c r="AO73" s="830"/>
      <c r="AP73" s="830" t="s">
        <v>557</v>
      </c>
      <c r="AQ73" s="830"/>
      <c r="AR73" s="830"/>
      <c r="AS73" s="830"/>
      <c r="AT73" s="830"/>
      <c r="AU73" s="830" t="s">
        <v>557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563</v>
      </c>
      <c r="C74" s="874"/>
      <c r="D74" s="874"/>
      <c r="E74" s="874"/>
      <c r="F74" s="874"/>
      <c r="G74" s="874"/>
      <c r="H74" s="874"/>
      <c r="I74" s="874"/>
      <c r="J74" s="874"/>
      <c r="K74" s="874"/>
      <c r="L74" s="874"/>
      <c r="M74" s="874"/>
      <c r="N74" s="874"/>
      <c r="O74" s="874"/>
      <c r="P74" s="875"/>
      <c r="Q74" s="876">
        <v>29</v>
      </c>
      <c r="R74" s="830"/>
      <c r="S74" s="830"/>
      <c r="T74" s="830"/>
      <c r="U74" s="830"/>
      <c r="V74" s="830">
        <v>26</v>
      </c>
      <c r="W74" s="830"/>
      <c r="X74" s="830"/>
      <c r="Y74" s="830"/>
      <c r="Z74" s="830"/>
      <c r="AA74" s="830">
        <v>3</v>
      </c>
      <c r="AB74" s="830"/>
      <c r="AC74" s="830"/>
      <c r="AD74" s="830"/>
      <c r="AE74" s="830"/>
      <c r="AF74" s="830">
        <v>3</v>
      </c>
      <c r="AG74" s="830"/>
      <c r="AH74" s="830"/>
      <c r="AI74" s="830"/>
      <c r="AJ74" s="830"/>
      <c r="AK74" s="830" t="s">
        <v>557</v>
      </c>
      <c r="AL74" s="830"/>
      <c r="AM74" s="830"/>
      <c r="AN74" s="830"/>
      <c r="AO74" s="830"/>
      <c r="AP74" s="830" t="s">
        <v>557</v>
      </c>
      <c r="AQ74" s="830"/>
      <c r="AR74" s="830"/>
      <c r="AS74" s="830"/>
      <c r="AT74" s="830"/>
      <c r="AU74" s="830" t="s">
        <v>557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564</v>
      </c>
      <c r="C75" s="874"/>
      <c r="D75" s="874"/>
      <c r="E75" s="874"/>
      <c r="F75" s="874"/>
      <c r="G75" s="874"/>
      <c r="H75" s="874"/>
      <c r="I75" s="874"/>
      <c r="J75" s="874"/>
      <c r="K75" s="874"/>
      <c r="L75" s="874"/>
      <c r="M75" s="874"/>
      <c r="N75" s="874"/>
      <c r="O75" s="874"/>
      <c r="P75" s="875"/>
      <c r="Q75" s="877">
        <v>641</v>
      </c>
      <c r="R75" s="878"/>
      <c r="S75" s="878"/>
      <c r="T75" s="878"/>
      <c r="U75" s="834"/>
      <c r="V75" s="879">
        <v>625</v>
      </c>
      <c r="W75" s="878"/>
      <c r="X75" s="878"/>
      <c r="Y75" s="878"/>
      <c r="Z75" s="834"/>
      <c r="AA75" s="879">
        <v>16</v>
      </c>
      <c r="AB75" s="878"/>
      <c r="AC75" s="878"/>
      <c r="AD75" s="878"/>
      <c r="AE75" s="834"/>
      <c r="AF75" s="879">
        <v>16</v>
      </c>
      <c r="AG75" s="878"/>
      <c r="AH75" s="878"/>
      <c r="AI75" s="878"/>
      <c r="AJ75" s="834"/>
      <c r="AK75" s="879">
        <v>13</v>
      </c>
      <c r="AL75" s="878"/>
      <c r="AM75" s="878"/>
      <c r="AN75" s="878"/>
      <c r="AO75" s="834"/>
      <c r="AP75" s="879" t="s">
        <v>557</v>
      </c>
      <c r="AQ75" s="878"/>
      <c r="AR75" s="878"/>
      <c r="AS75" s="878"/>
      <c r="AT75" s="834"/>
      <c r="AU75" s="879" t="s">
        <v>557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565</v>
      </c>
      <c r="C76" s="874"/>
      <c r="D76" s="874"/>
      <c r="E76" s="874"/>
      <c r="F76" s="874"/>
      <c r="G76" s="874"/>
      <c r="H76" s="874"/>
      <c r="I76" s="874"/>
      <c r="J76" s="874"/>
      <c r="K76" s="874"/>
      <c r="L76" s="874"/>
      <c r="M76" s="874"/>
      <c r="N76" s="874"/>
      <c r="O76" s="874"/>
      <c r="P76" s="875"/>
      <c r="Q76" s="877">
        <v>240623</v>
      </c>
      <c r="R76" s="878"/>
      <c r="S76" s="878"/>
      <c r="T76" s="878"/>
      <c r="U76" s="834"/>
      <c r="V76" s="879">
        <v>235439</v>
      </c>
      <c r="W76" s="878"/>
      <c r="X76" s="878"/>
      <c r="Y76" s="878"/>
      <c r="Z76" s="834"/>
      <c r="AA76" s="879">
        <v>5184</v>
      </c>
      <c r="AB76" s="878"/>
      <c r="AC76" s="878"/>
      <c r="AD76" s="878"/>
      <c r="AE76" s="834"/>
      <c r="AF76" s="879">
        <v>5184</v>
      </c>
      <c r="AG76" s="878"/>
      <c r="AH76" s="878"/>
      <c r="AI76" s="878"/>
      <c r="AJ76" s="834"/>
      <c r="AK76" s="879">
        <v>228</v>
      </c>
      <c r="AL76" s="878"/>
      <c r="AM76" s="878"/>
      <c r="AN76" s="878"/>
      <c r="AO76" s="834"/>
      <c r="AP76" s="879" t="s">
        <v>557</v>
      </c>
      <c r="AQ76" s="878"/>
      <c r="AR76" s="878"/>
      <c r="AS76" s="878"/>
      <c r="AT76" s="834"/>
      <c r="AU76" s="879" t="s">
        <v>557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410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6860</v>
      </c>
      <c r="AG88" s="844"/>
      <c r="AH88" s="844"/>
      <c r="AI88" s="844"/>
      <c r="AJ88" s="844"/>
      <c r="AK88" s="841"/>
      <c r="AL88" s="841"/>
      <c r="AM88" s="841"/>
      <c r="AN88" s="841"/>
      <c r="AO88" s="841"/>
      <c r="AP88" s="844">
        <v>1111</v>
      </c>
      <c r="AQ88" s="844"/>
      <c r="AR88" s="844"/>
      <c r="AS88" s="844"/>
      <c r="AT88" s="844"/>
      <c r="AU88" s="844">
        <v>488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411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t="s">
        <v>497</v>
      </c>
      <c r="CS102" s="852"/>
      <c r="CT102" s="852"/>
      <c r="CU102" s="852"/>
      <c r="CV102" s="891"/>
      <c r="CW102" s="890" t="s">
        <v>497</v>
      </c>
      <c r="CX102" s="852"/>
      <c r="CY102" s="852"/>
      <c r="CZ102" s="852"/>
      <c r="DA102" s="891"/>
      <c r="DB102" s="890">
        <v>90</v>
      </c>
      <c r="DC102" s="852"/>
      <c r="DD102" s="852"/>
      <c r="DE102" s="852"/>
      <c r="DF102" s="891"/>
      <c r="DG102" s="890" t="s">
        <v>497</v>
      </c>
      <c r="DH102" s="852"/>
      <c r="DI102" s="852"/>
      <c r="DJ102" s="852"/>
      <c r="DK102" s="891"/>
      <c r="DL102" s="890">
        <v>35</v>
      </c>
      <c r="DM102" s="852"/>
      <c r="DN102" s="852"/>
      <c r="DO102" s="852"/>
      <c r="DP102" s="891"/>
      <c r="DQ102" s="890">
        <v>10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419</v>
      </c>
      <c r="AB109" s="893"/>
      <c r="AC109" s="893"/>
      <c r="AD109" s="893"/>
      <c r="AE109" s="894"/>
      <c r="AF109" s="892" t="s">
        <v>420</v>
      </c>
      <c r="AG109" s="893"/>
      <c r="AH109" s="893"/>
      <c r="AI109" s="893"/>
      <c r="AJ109" s="894"/>
      <c r="AK109" s="892" t="s">
        <v>294</v>
      </c>
      <c r="AL109" s="893"/>
      <c r="AM109" s="893"/>
      <c r="AN109" s="893"/>
      <c r="AO109" s="894"/>
      <c r="AP109" s="892" t="s">
        <v>421</v>
      </c>
      <c r="AQ109" s="893"/>
      <c r="AR109" s="893"/>
      <c r="AS109" s="893"/>
      <c r="AT109" s="895"/>
      <c r="AU109" s="912" t="s">
        <v>418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419</v>
      </c>
      <c r="BR109" s="893"/>
      <c r="BS109" s="893"/>
      <c r="BT109" s="893"/>
      <c r="BU109" s="894"/>
      <c r="BV109" s="892" t="s">
        <v>420</v>
      </c>
      <c r="BW109" s="893"/>
      <c r="BX109" s="893"/>
      <c r="BY109" s="893"/>
      <c r="BZ109" s="894"/>
      <c r="CA109" s="892" t="s">
        <v>294</v>
      </c>
      <c r="CB109" s="893"/>
      <c r="CC109" s="893"/>
      <c r="CD109" s="893"/>
      <c r="CE109" s="894"/>
      <c r="CF109" s="913" t="s">
        <v>421</v>
      </c>
      <c r="CG109" s="913"/>
      <c r="CH109" s="913"/>
      <c r="CI109" s="913"/>
      <c r="CJ109" s="913"/>
      <c r="CK109" s="892" t="s">
        <v>422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419</v>
      </c>
      <c r="DH109" s="893"/>
      <c r="DI109" s="893"/>
      <c r="DJ109" s="893"/>
      <c r="DK109" s="894"/>
      <c r="DL109" s="892" t="s">
        <v>420</v>
      </c>
      <c r="DM109" s="893"/>
      <c r="DN109" s="893"/>
      <c r="DO109" s="893"/>
      <c r="DP109" s="894"/>
      <c r="DQ109" s="892" t="s">
        <v>294</v>
      </c>
      <c r="DR109" s="893"/>
      <c r="DS109" s="893"/>
      <c r="DT109" s="893"/>
      <c r="DU109" s="894"/>
      <c r="DV109" s="892" t="s">
        <v>421</v>
      </c>
      <c r="DW109" s="893"/>
      <c r="DX109" s="893"/>
      <c r="DY109" s="893"/>
      <c r="DZ109" s="895"/>
    </row>
    <row r="110" spans="1:131" s="230" customFormat="1" ht="26.25" customHeight="1" x14ac:dyDescent="0.15">
      <c r="A110" s="896" t="s">
        <v>423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1991013</v>
      </c>
      <c r="AB110" s="900"/>
      <c r="AC110" s="900"/>
      <c r="AD110" s="900"/>
      <c r="AE110" s="901"/>
      <c r="AF110" s="902">
        <v>2003604</v>
      </c>
      <c r="AG110" s="900"/>
      <c r="AH110" s="900"/>
      <c r="AI110" s="900"/>
      <c r="AJ110" s="901"/>
      <c r="AK110" s="902">
        <v>1777795</v>
      </c>
      <c r="AL110" s="900"/>
      <c r="AM110" s="900"/>
      <c r="AN110" s="900"/>
      <c r="AO110" s="901"/>
      <c r="AP110" s="903">
        <v>22.9</v>
      </c>
      <c r="AQ110" s="904"/>
      <c r="AR110" s="904"/>
      <c r="AS110" s="904"/>
      <c r="AT110" s="905"/>
      <c r="AU110" s="906" t="s">
        <v>69</v>
      </c>
      <c r="AV110" s="907"/>
      <c r="AW110" s="907"/>
      <c r="AX110" s="907"/>
      <c r="AY110" s="907"/>
      <c r="AZ110" s="929" t="s">
        <v>424</v>
      </c>
      <c r="BA110" s="897"/>
      <c r="BB110" s="897"/>
      <c r="BC110" s="897"/>
      <c r="BD110" s="897"/>
      <c r="BE110" s="897"/>
      <c r="BF110" s="897"/>
      <c r="BG110" s="897"/>
      <c r="BH110" s="897"/>
      <c r="BI110" s="897"/>
      <c r="BJ110" s="897"/>
      <c r="BK110" s="897"/>
      <c r="BL110" s="897"/>
      <c r="BM110" s="897"/>
      <c r="BN110" s="897"/>
      <c r="BO110" s="897"/>
      <c r="BP110" s="898"/>
      <c r="BQ110" s="930">
        <v>19183688</v>
      </c>
      <c r="BR110" s="931"/>
      <c r="BS110" s="931"/>
      <c r="BT110" s="931"/>
      <c r="BU110" s="931"/>
      <c r="BV110" s="931">
        <v>18155103</v>
      </c>
      <c r="BW110" s="931"/>
      <c r="BX110" s="931"/>
      <c r="BY110" s="931"/>
      <c r="BZ110" s="931"/>
      <c r="CA110" s="931">
        <v>17312645</v>
      </c>
      <c r="CB110" s="931"/>
      <c r="CC110" s="931"/>
      <c r="CD110" s="931"/>
      <c r="CE110" s="931"/>
      <c r="CF110" s="944">
        <v>222.9</v>
      </c>
      <c r="CG110" s="945"/>
      <c r="CH110" s="945"/>
      <c r="CI110" s="945"/>
      <c r="CJ110" s="945"/>
      <c r="CK110" s="946" t="s">
        <v>425</v>
      </c>
      <c r="CL110" s="947"/>
      <c r="CM110" s="929" t="s">
        <v>426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428</v>
      </c>
      <c r="BA111" s="923"/>
      <c r="BB111" s="923"/>
      <c r="BC111" s="923"/>
      <c r="BD111" s="923"/>
      <c r="BE111" s="923"/>
      <c r="BF111" s="923"/>
      <c r="BG111" s="923"/>
      <c r="BH111" s="923"/>
      <c r="BI111" s="923"/>
      <c r="BJ111" s="923"/>
      <c r="BK111" s="923"/>
      <c r="BL111" s="923"/>
      <c r="BM111" s="923"/>
      <c r="BN111" s="923"/>
      <c r="BO111" s="923"/>
      <c r="BP111" s="924"/>
      <c r="BQ111" s="925">
        <v>72311</v>
      </c>
      <c r="BR111" s="926"/>
      <c r="BS111" s="926"/>
      <c r="BT111" s="926"/>
      <c r="BU111" s="926"/>
      <c r="BV111" s="926">
        <v>51111</v>
      </c>
      <c r="BW111" s="926"/>
      <c r="BX111" s="926"/>
      <c r="BY111" s="926"/>
      <c r="BZ111" s="926"/>
      <c r="CA111" s="926">
        <v>33553</v>
      </c>
      <c r="CB111" s="926"/>
      <c r="CC111" s="926"/>
      <c r="CD111" s="926"/>
      <c r="CE111" s="926"/>
      <c r="CF111" s="920">
        <v>0.4</v>
      </c>
      <c r="CG111" s="921"/>
      <c r="CH111" s="921"/>
      <c r="CI111" s="921"/>
      <c r="CJ111" s="921"/>
      <c r="CK111" s="948"/>
      <c r="CL111" s="949"/>
      <c r="CM111" s="922" t="s">
        <v>429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430</v>
      </c>
      <c r="B112" s="953"/>
      <c r="C112" s="923" t="s">
        <v>431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432</v>
      </c>
      <c r="BA112" s="923"/>
      <c r="BB112" s="923"/>
      <c r="BC112" s="923"/>
      <c r="BD112" s="923"/>
      <c r="BE112" s="923"/>
      <c r="BF112" s="923"/>
      <c r="BG112" s="923"/>
      <c r="BH112" s="923"/>
      <c r="BI112" s="923"/>
      <c r="BJ112" s="923"/>
      <c r="BK112" s="923"/>
      <c r="BL112" s="923"/>
      <c r="BM112" s="923"/>
      <c r="BN112" s="923"/>
      <c r="BO112" s="923"/>
      <c r="BP112" s="924"/>
      <c r="BQ112" s="925">
        <v>4079419</v>
      </c>
      <c r="BR112" s="926"/>
      <c r="BS112" s="926"/>
      <c r="BT112" s="926"/>
      <c r="BU112" s="926"/>
      <c r="BV112" s="926">
        <v>3856899</v>
      </c>
      <c r="BW112" s="926"/>
      <c r="BX112" s="926"/>
      <c r="BY112" s="926"/>
      <c r="BZ112" s="926"/>
      <c r="CA112" s="926">
        <v>4293565</v>
      </c>
      <c r="CB112" s="926"/>
      <c r="CC112" s="926"/>
      <c r="CD112" s="926"/>
      <c r="CE112" s="926"/>
      <c r="CF112" s="920">
        <v>55.3</v>
      </c>
      <c r="CG112" s="921"/>
      <c r="CH112" s="921"/>
      <c r="CI112" s="921"/>
      <c r="CJ112" s="921"/>
      <c r="CK112" s="948"/>
      <c r="CL112" s="949"/>
      <c r="CM112" s="922" t="s">
        <v>433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519731</v>
      </c>
      <c r="AB113" s="938"/>
      <c r="AC113" s="938"/>
      <c r="AD113" s="938"/>
      <c r="AE113" s="939"/>
      <c r="AF113" s="940">
        <v>470743</v>
      </c>
      <c r="AG113" s="938"/>
      <c r="AH113" s="938"/>
      <c r="AI113" s="938"/>
      <c r="AJ113" s="939"/>
      <c r="AK113" s="940">
        <v>537003</v>
      </c>
      <c r="AL113" s="938"/>
      <c r="AM113" s="938"/>
      <c r="AN113" s="938"/>
      <c r="AO113" s="939"/>
      <c r="AP113" s="941">
        <v>6.9</v>
      </c>
      <c r="AQ113" s="942"/>
      <c r="AR113" s="942"/>
      <c r="AS113" s="942"/>
      <c r="AT113" s="943"/>
      <c r="AU113" s="908"/>
      <c r="AV113" s="909"/>
      <c r="AW113" s="909"/>
      <c r="AX113" s="909"/>
      <c r="AY113" s="909"/>
      <c r="AZ113" s="922" t="s">
        <v>435</v>
      </c>
      <c r="BA113" s="923"/>
      <c r="BB113" s="923"/>
      <c r="BC113" s="923"/>
      <c r="BD113" s="923"/>
      <c r="BE113" s="923"/>
      <c r="BF113" s="923"/>
      <c r="BG113" s="923"/>
      <c r="BH113" s="923"/>
      <c r="BI113" s="923"/>
      <c r="BJ113" s="923"/>
      <c r="BK113" s="923"/>
      <c r="BL113" s="923"/>
      <c r="BM113" s="923"/>
      <c r="BN113" s="923"/>
      <c r="BO113" s="923"/>
      <c r="BP113" s="924"/>
      <c r="BQ113" s="925">
        <v>587017</v>
      </c>
      <c r="BR113" s="926"/>
      <c r="BS113" s="926"/>
      <c r="BT113" s="926"/>
      <c r="BU113" s="926"/>
      <c r="BV113" s="926">
        <v>537563</v>
      </c>
      <c r="BW113" s="926"/>
      <c r="BX113" s="926"/>
      <c r="BY113" s="926"/>
      <c r="BZ113" s="926"/>
      <c r="CA113" s="926">
        <v>487550</v>
      </c>
      <c r="CB113" s="926"/>
      <c r="CC113" s="926"/>
      <c r="CD113" s="926"/>
      <c r="CE113" s="926"/>
      <c r="CF113" s="920">
        <v>6.3</v>
      </c>
      <c r="CG113" s="921"/>
      <c r="CH113" s="921"/>
      <c r="CI113" s="921"/>
      <c r="CJ113" s="921"/>
      <c r="CK113" s="948"/>
      <c r="CL113" s="949"/>
      <c r="CM113" s="922" t="s">
        <v>436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15705</v>
      </c>
      <c r="AB114" s="959"/>
      <c r="AC114" s="959"/>
      <c r="AD114" s="959"/>
      <c r="AE114" s="960"/>
      <c r="AF114" s="961">
        <v>49947</v>
      </c>
      <c r="AG114" s="959"/>
      <c r="AH114" s="959"/>
      <c r="AI114" s="959"/>
      <c r="AJ114" s="960"/>
      <c r="AK114" s="961">
        <v>50462</v>
      </c>
      <c r="AL114" s="959"/>
      <c r="AM114" s="959"/>
      <c r="AN114" s="959"/>
      <c r="AO114" s="960"/>
      <c r="AP114" s="962">
        <v>0.6</v>
      </c>
      <c r="AQ114" s="963"/>
      <c r="AR114" s="963"/>
      <c r="AS114" s="963"/>
      <c r="AT114" s="964"/>
      <c r="AU114" s="908"/>
      <c r="AV114" s="909"/>
      <c r="AW114" s="909"/>
      <c r="AX114" s="909"/>
      <c r="AY114" s="909"/>
      <c r="AZ114" s="922" t="s">
        <v>438</v>
      </c>
      <c r="BA114" s="923"/>
      <c r="BB114" s="923"/>
      <c r="BC114" s="923"/>
      <c r="BD114" s="923"/>
      <c r="BE114" s="923"/>
      <c r="BF114" s="923"/>
      <c r="BG114" s="923"/>
      <c r="BH114" s="923"/>
      <c r="BI114" s="923"/>
      <c r="BJ114" s="923"/>
      <c r="BK114" s="923"/>
      <c r="BL114" s="923"/>
      <c r="BM114" s="923"/>
      <c r="BN114" s="923"/>
      <c r="BO114" s="923"/>
      <c r="BP114" s="924"/>
      <c r="BQ114" s="925">
        <v>3191448</v>
      </c>
      <c r="BR114" s="926"/>
      <c r="BS114" s="926"/>
      <c r="BT114" s="926"/>
      <c r="BU114" s="926"/>
      <c r="BV114" s="926">
        <v>3189462</v>
      </c>
      <c r="BW114" s="926"/>
      <c r="BX114" s="926"/>
      <c r="BY114" s="926"/>
      <c r="BZ114" s="926"/>
      <c r="CA114" s="926">
        <v>3247193</v>
      </c>
      <c r="CB114" s="926"/>
      <c r="CC114" s="926"/>
      <c r="CD114" s="926"/>
      <c r="CE114" s="926"/>
      <c r="CF114" s="920">
        <v>41.8</v>
      </c>
      <c r="CG114" s="921"/>
      <c r="CH114" s="921"/>
      <c r="CI114" s="921"/>
      <c r="CJ114" s="921"/>
      <c r="CK114" s="948"/>
      <c r="CL114" s="949"/>
      <c r="CM114" s="922" t="s">
        <v>439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440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28532</v>
      </c>
      <c r="AB115" s="938"/>
      <c r="AC115" s="938"/>
      <c r="AD115" s="938"/>
      <c r="AE115" s="939"/>
      <c r="AF115" s="940">
        <v>21200</v>
      </c>
      <c r="AG115" s="938"/>
      <c r="AH115" s="938"/>
      <c r="AI115" s="938"/>
      <c r="AJ115" s="939"/>
      <c r="AK115" s="940">
        <v>17559</v>
      </c>
      <c r="AL115" s="938"/>
      <c r="AM115" s="938"/>
      <c r="AN115" s="938"/>
      <c r="AO115" s="939"/>
      <c r="AP115" s="941">
        <v>0.2</v>
      </c>
      <c r="AQ115" s="942"/>
      <c r="AR115" s="942"/>
      <c r="AS115" s="942"/>
      <c r="AT115" s="943"/>
      <c r="AU115" s="908"/>
      <c r="AV115" s="909"/>
      <c r="AW115" s="909"/>
      <c r="AX115" s="909"/>
      <c r="AY115" s="909"/>
      <c r="AZ115" s="922" t="s">
        <v>441</v>
      </c>
      <c r="BA115" s="923"/>
      <c r="BB115" s="923"/>
      <c r="BC115" s="923"/>
      <c r="BD115" s="923"/>
      <c r="BE115" s="923"/>
      <c r="BF115" s="923"/>
      <c r="BG115" s="923"/>
      <c r="BH115" s="923"/>
      <c r="BI115" s="923"/>
      <c r="BJ115" s="923"/>
      <c r="BK115" s="923"/>
      <c r="BL115" s="923"/>
      <c r="BM115" s="923"/>
      <c r="BN115" s="923"/>
      <c r="BO115" s="923"/>
      <c r="BP115" s="924"/>
      <c r="BQ115" s="925">
        <v>3929</v>
      </c>
      <c r="BR115" s="926"/>
      <c r="BS115" s="926"/>
      <c r="BT115" s="926"/>
      <c r="BU115" s="926"/>
      <c r="BV115" s="926">
        <v>3701</v>
      </c>
      <c r="BW115" s="926"/>
      <c r="BX115" s="926"/>
      <c r="BY115" s="926"/>
      <c r="BZ115" s="926"/>
      <c r="CA115" s="926">
        <v>10388</v>
      </c>
      <c r="CB115" s="926"/>
      <c r="CC115" s="926"/>
      <c r="CD115" s="926"/>
      <c r="CE115" s="926"/>
      <c r="CF115" s="920">
        <v>0.1</v>
      </c>
      <c r="CG115" s="921"/>
      <c r="CH115" s="921"/>
      <c r="CI115" s="921"/>
      <c r="CJ115" s="921"/>
      <c r="CK115" s="948"/>
      <c r="CL115" s="949"/>
      <c r="CM115" s="922" t="s">
        <v>442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172</v>
      </c>
      <c r="AB116" s="959"/>
      <c r="AC116" s="959"/>
      <c r="AD116" s="959"/>
      <c r="AE116" s="960"/>
      <c r="AF116" s="961">
        <v>537</v>
      </c>
      <c r="AG116" s="959"/>
      <c r="AH116" s="959"/>
      <c r="AI116" s="959"/>
      <c r="AJ116" s="960"/>
      <c r="AK116" s="961">
        <v>649</v>
      </c>
      <c r="AL116" s="959"/>
      <c r="AM116" s="959"/>
      <c r="AN116" s="959"/>
      <c r="AO116" s="960"/>
      <c r="AP116" s="962">
        <v>0</v>
      </c>
      <c r="AQ116" s="963"/>
      <c r="AR116" s="963"/>
      <c r="AS116" s="963"/>
      <c r="AT116" s="964"/>
      <c r="AU116" s="908"/>
      <c r="AV116" s="909"/>
      <c r="AW116" s="909"/>
      <c r="AX116" s="909"/>
      <c r="AY116" s="909"/>
      <c r="AZ116" s="967" t="s">
        <v>444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446</v>
      </c>
      <c r="Z117" s="894"/>
      <c r="AA117" s="978">
        <v>2555153</v>
      </c>
      <c r="AB117" s="979"/>
      <c r="AC117" s="979"/>
      <c r="AD117" s="979"/>
      <c r="AE117" s="980"/>
      <c r="AF117" s="981">
        <v>2546031</v>
      </c>
      <c r="AG117" s="979"/>
      <c r="AH117" s="979"/>
      <c r="AI117" s="979"/>
      <c r="AJ117" s="980"/>
      <c r="AK117" s="981">
        <v>2383468</v>
      </c>
      <c r="AL117" s="979"/>
      <c r="AM117" s="979"/>
      <c r="AN117" s="979"/>
      <c r="AO117" s="980"/>
      <c r="AP117" s="982"/>
      <c r="AQ117" s="983"/>
      <c r="AR117" s="983"/>
      <c r="AS117" s="983"/>
      <c r="AT117" s="984"/>
      <c r="AU117" s="908"/>
      <c r="AV117" s="909"/>
      <c r="AW117" s="909"/>
      <c r="AX117" s="909"/>
      <c r="AY117" s="909"/>
      <c r="AZ117" s="974" t="s">
        <v>447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422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419</v>
      </c>
      <c r="AB118" s="893"/>
      <c r="AC118" s="893"/>
      <c r="AD118" s="893"/>
      <c r="AE118" s="894"/>
      <c r="AF118" s="892" t="s">
        <v>420</v>
      </c>
      <c r="AG118" s="893"/>
      <c r="AH118" s="893"/>
      <c r="AI118" s="893"/>
      <c r="AJ118" s="894"/>
      <c r="AK118" s="892" t="s">
        <v>294</v>
      </c>
      <c r="AL118" s="893"/>
      <c r="AM118" s="893"/>
      <c r="AN118" s="893"/>
      <c r="AO118" s="894"/>
      <c r="AP118" s="970" t="s">
        <v>421</v>
      </c>
      <c r="AQ118" s="971"/>
      <c r="AR118" s="971"/>
      <c r="AS118" s="971"/>
      <c r="AT118" s="972"/>
      <c r="AU118" s="908"/>
      <c r="AV118" s="909"/>
      <c r="AW118" s="909"/>
      <c r="AX118" s="909"/>
      <c r="AY118" s="909"/>
      <c r="AZ118" s="973" t="s">
        <v>449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450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425</v>
      </c>
      <c r="B119" s="947"/>
      <c r="C119" s="929" t="s">
        <v>426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451</v>
      </c>
      <c r="BP119" s="1005"/>
      <c r="BQ119" s="999">
        <v>27117812</v>
      </c>
      <c r="BR119" s="1000"/>
      <c r="BS119" s="1000"/>
      <c r="BT119" s="1000"/>
      <c r="BU119" s="1000"/>
      <c r="BV119" s="1000">
        <v>25793839</v>
      </c>
      <c r="BW119" s="1000"/>
      <c r="BX119" s="1000"/>
      <c r="BY119" s="1000"/>
      <c r="BZ119" s="1000"/>
      <c r="CA119" s="1000">
        <v>25384894</v>
      </c>
      <c r="CB119" s="1000"/>
      <c r="CC119" s="1000"/>
      <c r="CD119" s="1000"/>
      <c r="CE119" s="1000"/>
      <c r="CF119" s="1001"/>
      <c r="CG119" s="1002"/>
      <c r="CH119" s="1002"/>
      <c r="CI119" s="1002"/>
      <c r="CJ119" s="1003"/>
      <c r="CK119" s="950"/>
      <c r="CL119" s="951"/>
      <c r="CM119" s="973" t="s">
        <v>452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72311</v>
      </c>
      <c r="DH119" s="986"/>
      <c r="DI119" s="986"/>
      <c r="DJ119" s="986"/>
      <c r="DK119" s="987"/>
      <c r="DL119" s="985">
        <v>51111</v>
      </c>
      <c r="DM119" s="986"/>
      <c r="DN119" s="986"/>
      <c r="DO119" s="986"/>
      <c r="DP119" s="987"/>
      <c r="DQ119" s="985">
        <v>33553</v>
      </c>
      <c r="DR119" s="986"/>
      <c r="DS119" s="986"/>
      <c r="DT119" s="986"/>
      <c r="DU119" s="987"/>
      <c r="DV119" s="988">
        <v>0.4</v>
      </c>
      <c r="DW119" s="989"/>
      <c r="DX119" s="989"/>
      <c r="DY119" s="989"/>
      <c r="DZ119" s="990"/>
    </row>
    <row r="120" spans="1:130" s="230" customFormat="1" ht="26.25" customHeight="1" x14ac:dyDescent="0.15">
      <c r="A120" s="1057"/>
      <c r="B120" s="949"/>
      <c r="C120" s="922" t="s">
        <v>429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453</v>
      </c>
      <c r="AV120" s="992"/>
      <c r="AW120" s="992"/>
      <c r="AX120" s="992"/>
      <c r="AY120" s="993"/>
      <c r="AZ120" s="929" t="s">
        <v>454</v>
      </c>
      <c r="BA120" s="897"/>
      <c r="BB120" s="897"/>
      <c r="BC120" s="897"/>
      <c r="BD120" s="897"/>
      <c r="BE120" s="897"/>
      <c r="BF120" s="897"/>
      <c r="BG120" s="897"/>
      <c r="BH120" s="897"/>
      <c r="BI120" s="897"/>
      <c r="BJ120" s="897"/>
      <c r="BK120" s="897"/>
      <c r="BL120" s="897"/>
      <c r="BM120" s="897"/>
      <c r="BN120" s="897"/>
      <c r="BO120" s="897"/>
      <c r="BP120" s="898"/>
      <c r="BQ120" s="930">
        <v>5635644</v>
      </c>
      <c r="BR120" s="931"/>
      <c r="BS120" s="931"/>
      <c r="BT120" s="931"/>
      <c r="BU120" s="931"/>
      <c r="BV120" s="931">
        <v>6285024</v>
      </c>
      <c r="BW120" s="931"/>
      <c r="BX120" s="931"/>
      <c r="BY120" s="931"/>
      <c r="BZ120" s="931"/>
      <c r="CA120" s="931">
        <v>7091916</v>
      </c>
      <c r="CB120" s="931"/>
      <c r="CC120" s="931"/>
      <c r="CD120" s="931"/>
      <c r="CE120" s="931"/>
      <c r="CF120" s="944">
        <v>91.3</v>
      </c>
      <c r="CG120" s="945"/>
      <c r="CH120" s="945"/>
      <c r="CI120" s="945"/>
      <c r="CJ120" s="945"/>
      <c r="CK120" s="1006" t="s">
        <v>455</v>
      </c>
      <c r="CL120" s="1007"/>
      <c r="CM120" s="1007"/>
      <c r="CN120" s="1007"/>
      <c r="CO120" s="1008"/>
      <c r="CP120" s="1014" t="s">
        <v>399</v>
      </c>
      <c r="CQ120" s="1015"/>
      <c r="CR120" s="1015"/>
      <c r="CS120" s="1015"/>
      <c r="CT120" s="1015"/>
      <c r="CU120" s="1015"/>
      <c r="CV120" s="1015"/>
      <c r="CW120" s="1015"/>
      <c r="CX120" s="1015"/>
      <c r="CY120" s="1015"/>
      <c r="CZ120" s="1015"/>
      <c r="DA120" s="1015"/>
      <c r="DB120" s="1015"/>
      <c r="DC120" s="1015"/>
      <c r="DD120" s="1015"/>
      <c r="DE120" s="1015"/>
      <c r="DF120" s="1016"/>
      <c r="DG120" s="930">
        <v>2818318</v>
      </c>
      <c r="DH120" s="931"/>
      <c r="DI120" s="931"/>
      <c r="DJ120" s="931"/>
      <c r="DK120" s="931"/>
      <c r="DL120" s="931">
        <v>2710013</v>
      </c>
      <c r="DM120" s="931"/>
      <c r="DN120" s="931"/>
      <c r="DO120" s="931"/>
      <c r="DP120" s="931"/>
      <c r="DQ120" s="931">
        <v>2571672</v>
      </c>
      <c r="DR120" s="931"/>
      <c r="DS120" s="931"/>
      <c r="DT120" s="931"/>
      <c r="DU120" s="931"/>
      <c r="DV120" s="932">
        <v>33.1</v>
      </c>
      <c r="DW120" s="932"/>
      <c r="DX120" s="932"/>
      <c r="DY120" s="932"/>
      <c r="DZ120" s="933"/>
    </row>
    <row r="121" spans="1:130" s="230" customFormat="1" ht="26.25" customHeight="1" x14ac:dyDescent="0.15">
      <c r="A121" s="1057"/>
      <c r="B121" s="949"/>
      <c r="C121" s="974" t="s">
        <v>456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457</v>
      </c>
      <c r="BA121" s="923"/>
      <c r="BB121" s="923"/>
      <c r="BC121" s="923"/>
      <c r="BD121" s="923"/>
      <c r="BE121" s="923"/>
      <c r="BF121" s="923"/>
      <c r="BG121" s="923"/>
      <c r="BH121" s="923"/>
      <c r="BI121" s="923"/>
      <c r="BJ121" s="923"/>
      <c r="BK121" s="923"/>
      <c r="BL121" s="923"/>
      <c r="BM121" s="923"/>
      <c r="BN121" s="923"/>
      <c r="BO121" s="923"/>
      <c r="BP121" s="924"/>
      <c r="BQ121" s="925">
        <v>827437</v>
      </c>
      <c r="BR121" s="926"/>
      <c r="BS121" s="926"/>
      <c r="BT121" s="926"/>
      <c r="BU121" s="926"/>
      <c r="BV121" s="926">
        <v>751260</v>
      </c>
      <c r="BW121" s="926"/>
      <c r="BX121" s="926"/>
      <c r="BY121" s="926"/>
      <c r="BZ121" s="926"/>
      <c r="CA121" s="926">
        <v>730484</v>
      </c>
      <c r="CB121" s="926"/>
      <c r="CC121" s="926"/>
      <c r="CD121" s="926"/>
      <c r="CE121" s="926"/>
      <c r="CF121" s="920">
        <v>9.4</v>
      </c>
      <c r="CG121" s="921"/>
      <c r="CH121" s="921"/>
      <c r="CI121" s="921"/>
      <c r="CJ121" s="921"/>
      <c r="CK121" s="1009"/>
      <c r="CL121" s="1010"/>
      <c r="CM121" s="1010"/>
      <c r="CN121" s="1010"/>
      <c r="CO121" s="1011"/>
      <c r="CP121" s="1019" t="s">
        <v>400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v>672387</v>
      </c>
      <c r="DR121" s="926"/>
      <c r="DS121" s="926"/>
      <c r="DT121" s="926"/>
      <c r="DU121" s="926"/>
      <c r="DV121" s="927">
        <v>8.6999999999999993</v>
      </c>
      <c r="DW121" s="927"/>
      <c r="DX121" s="927"/>
      <c r="DY121" s="927"/>
      <c r="DZ121" s="928"/>
    </row>
    <row r="122" spans="1:130" s="230" customFormat="1" ht="26.25" customHeight="1" x14ac:dyDescent="0.15">
      <c r="A122" s="1057"/>
      <c r="B122" s="949"/>
      <c r="C122" s="922" t="s">
        <v>439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458</v>
      </c>
      <c r="BA122" s="965"/>
      <c r="BB122" s="965"/>
      <c r="BC122" s="965"/>
      <c r="BD122" s="965"/>
      <c r="BE122" s="965"/>
      <c r="BF122" s="965"/>
      <c r="BG122" s="965"/>
      <c r="BH122" s="965"/>
      <c r="BI122" s="965"/>
      <c r="BJ122" s="965"/>
      <c r="BK122" s="965"/>
      <c r="BL122" s="965"/>
      <c r="BM122" s="965"/>
      <c r="BN122" s="965"/>
      <c r="BO122" s="965"/>
      <c r="BP122" s="966"/>
      <c r="BQ122" s="999">
        <v>16714744</v>
      </c>
      <c r="BR122" s="1000"/>
      <c r="BS122" s="1000"/>
      <c r="BT122" s="1000"/>
      <c r="BU122" s="1000"/>
      <c r="BV122" s="1000">
        <v>15853509</v>
      </c>
      <c r="BW122" s="1000"/>
      <c r="BX122" s="1000"/>
      <c r="BY122" s="1000"/>
      <c r="BZ122" s="1000"/>
      <c r="CA122" s="1000">
        <v>15150825</v>
      </c>
      <c r="CB122" s="1000"/>
      <c r="CC122" s="1000"/>
      <c r="CD122" s="1000"/>
      <c r="CE122" s="1000"/>
      <c r="CF122" s="1017">
        <v>195.1</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815217</v>
      </c>
      <c r="DH122" s="926"/>
      <c r="DI122" s="926"/>
      <c r="DJ122" s="926"/>
      <c r="DK122" s="926"/>
      <c r="DL122" s="926">
        <v>729628</v>
      </c>
      <c r="DM122" s="926"/>
      <c r="DN122" s="926"/>
      <c r="DO122" s="926"/>
      <c r="DP122" s="926"/>
      <c r="DQ122" s="926">
        <v>646113</v>
      </c>
      <c r="DR122" s="926"/>
      <c r="DS122" s="926"/>
      <c r="DT122" s="926"/>
      <c r="DU122" s="926"/>
      <c r="DV122" s="927">
        <v>8.3000000000000007</v>
      </c>
      <c r="DW122" s="927"/>
      <c r="DX122" s="927"/>
      <c r="DY122" s="927"/>
      <c r="DZ122" s="928"/>
    </row>
    <row r="123" spans="1:130" s="230" customFormat="1" ht="26.25" customHeight="1" x14ac:dyDescent="0.15">
      <c r="A123" s="1057"/>
      <c r="B123" s="949"/>
      <c r="C123" s="922" t="s">
        <v>445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459</v>
      </c>
      <c r="BP123" s="1005"/>
      <c r="BQ123" s="1063">
        <v>23177825</v>
      </c>
      <c r="BR123" s="1064"/>
      <c r="BS123" s="1064"/>
      <c r="BT123" s="1064"/>
      <c r="BU123" s="1064"/>
      <c r="BV123" s="1064">
        <v>22889793</v>
      </c>
      <c r="BW123" s="1064"/>
      <c r="BX123" s="1064"/>
      <c r="BY123" s="1064"/>
      <c r="BZ123" s="1064"/>
      <c r="CA123" s="1064">
        <v>22973225</v>
      </c>
      <c r="CB123" s="1064"/>
      <c r="CC123" s="1064"/>
      <c r="CD123" s="1064"/>
      <c r="CE123" s="1064"/>
      <c r="CF123" s="1001"/>
      <c r="CG123" s="1002"/>
      <c r="CH123" s="1002"/>
      <c r="CI123" s="1002"/>
      <c r="CJ123" s="1003"/>
      <c r="CK123" s="1009"/>
      <c r="CL123" s="1010"/>
      <c r="CM123" s="1010"/>
      <c r="CN123" s="1010"/>
      <c r="CO123" s="1011"/>
      <c r="CP123" s="1019" t="s">
        <v>402</v>
      </c>
      <c r="CQ123" s="1020"/>
      <c r="CR123" s="1020"/>
      <c r="CS123" s="1020"/>
      <c r="CT123" s="1020"/>
      <c r="CU123" s="1020"/>
      <c r="CV123" s="1020"/>
      <c r="CW123" s="1020"/>
      <c r="CX123" s="1020"/>
      <c r="CY123" s="1020"/>
      <c r="CZ123" s="1020"/>
      <c r="DA123" s="1020"/>
      <c r="DB123" s="1020"/>
      <c r="DC123" s="1020"/>
      <c r="DD123" s="1020"/>
      <c r="DE123" s="1020"/>
      <c r="DF123" s="1021"/>
      <c r="DG123" s="958">
        <v>435040</v>
      </c>
      <c r="DH123" s="959"/>
      <c r="DI123" s="959"/>
      <c r="DJ123" s="959"/>
      <c r="DK123" s="960"/>
      <c r="DL123" s="961">
        <v>407052</v>
      </c>
      <c r="DM123" s="959"/>
      <c r="DN123" s="959"/>
      <c r="DO123" s="959"/>
      <c r="DP123" s="960"/>
      <c r="DQ123" s="961">
        <v>381440</v>
      </c>
      <c r="DR123" s="959"/>
      <c r="DS123" s="959"/>
      <c r="DT123" s="959"/>
      <c r="DU123" s="960"/>
      <c r="DV123" s="962">
        <v>4.9000000000000004</v>
      </c>
      <c r="DW123" s="963"/>
      <c r="DX123" s="963"/>
      <c r="DY123" s="963"/>
      <c r="DZ123" s="964"/>
    </row>
    <row r="124" spans="1:130" s="230" customFormat="1" ht="26.25" customHeight="1" thickBot="1" x14ac:dyDescent="0.2">
      <c r="A124" s="1057"/>
      <c r="B124" s="949"/>
      <c r="C124" s="922" t="s">
        <v>448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460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48.1</v>
      </c>
      <c r="BR124" s="1027"/>
      <c r="BS124" s="1027"/>
      <c r="BT124" s="1027"/>
      <c r="BU124" s="1027"/>
      <c r="BV124" s="1027">
        <v>37.5</v>
      </c>
      <c r="BW124" s="1027"/>
      <c r="BX124" s="1027"/>
      <c r="BY124" s="1027"/>
      <c r="BZ124" s="1027"/>
      <c r="CA124" s="1027">
        <v>31</v>
      </c>
      <c r="CB124" s="1027"/>
      <c r="CC124" s="1027"/>
      <c r="CD124" s="1027"/>
      <c r="CE124" s="1027"/>
      <c r="CF124" s="1028"/>
      <c r="CG124" s="1029"/>
      <c r="CH124" s="1029"/>
      <c r="CI124" s="1029"/>
      <c r="CJ124" s="1030"/>
      <c r="CK124" s="1012"/>
      <c r="CL124" s="1012"/>
      <c r="CM124" s="1012"/>
      <c r="CN124" s="1012"/>
      <c r="CO124" s="1013"/>
      <c r="CP124" s="1019" t="s">
        <v>461</v>
      </c>
      <c r="CQ124" s="1020"/>
      <c r="CR124" s="1020"/>
      <c r="CS124" s="1020"/>
      <c r="CT124" s="1020"/>
      <c r="CU124" s="1020"/>
      <c r="CV124" s="1020"/>
      <c r="CW124" s="1020"/>
      <c r="CX124" s="1020"/>
      <c r="CY124" s="1020"/>
      <c r="CZ124" s="1020"/>
      <c r="DA124" s="1020"/>
      <c r="DB124" s="1020"/>
      <c r="DC124" s="1020"/>
      <c r="DD124" s="1020"/>
      <c r="DE124" s="1020"/>
      <c r="DF124" s="1021"/>
      <c r="DG124" s="1004">
        <v>10844</v>
      </c>
      <c r="DH124" s="986"/>
      <c r="DI124" s="986"/>
      <c r="DJ124" s="986"/>
      <c r="DK124" s="987"/>
      <c r="DL124" s="985">
        <v>10206</v>
      </c>
      <c r="DM124" s="986"/>
      <c r="DN124" s="986"/>
      <c r="DO124" s="986"/>
      <c r="DP124" s="987"/>
      <c r="DQ124" s="985">
        <v>21953</v>
      </c>
      <c r="DR124" s="986"/>
      <c r="DS124" s="986"/>
      <c r="DT124" s="986"/>
      <c r="DU124" s="987"/>
      <c r="DV124" s="988">
        <v>0.3</v>
      </c>
      <c r="DW124" s="989"/>
      <c r="DX124" s="989"/>
      <c r="DY124" s="989"/>
      <c r="DZ124" s="990"/>
    </row>
    <row r="125" spans="1:130" s="230" customFormat="1" ht="26.25" customHeight="1" x14ac:dyDescent="0.15">
      <c r="A125" s="1057"/>
      <c r="B125" s="949"/>
      <c r="C125" s="922" t="s">
        <v>450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462</v>
      </c>
      <c r="CL125" s="1007"/>
      <c r="CM125" s="1007"/>
      <c r="CN125" s="1007"/>
      <c r="CO125" s="1008"/>
      <c r="CP125" s="929" t="s">
        <v>463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452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28532</v>
      </c>
      <c r="AB127" s="959"/>
      <c r="AC127" s="959"/>
      <c r="AD127" s="959"/>
      <c r="AE127" s="960"/>
      <c r="AF127" s="961">
        <v>21200</v>
      </c>
      <c r="AG127" s="959"/>
      <c r="AH127" s="959"/>
      <c r="AI127" s="959"/>
      <c r="AJ127" s="960"/>
      <c r="AK127" s="961">
        <v>17559</v>
      </c>
      <c r="AL127" s="959"/>
      <c r="AM127" s="959"/>
      <c r="AN127" s="959"/>
      <c r="AO127" s="960"/>
      <c r="AP127" s="962">
        <v>0.2</v>
      </c>
      <c r="AQ127" s="963"/>
      <c r="AR127" s="963"/>
      <c r="AS127" s="963"/>
      <c r="AT127" s="964"/>
      <c r="AU127" s="232"/>
      <c r="AV127" s="232"/>
      <c r="AW127" s="232"/>
      <c r="AX127" s="1031" t="s">
        <v>466</v>
      </c>
      <c r="AY127" s="1032"/>
      <c r="AZ127" s="1032"/>
      <c r="BA127" s="1032"/>
      <c r="BB127" s="1032"/>
      <c r="BC127" s="1032"/>
      <c r="BD127" s="1032"/>
      <c r="BE127" s="1033"/>
      <c r="BF127" s="1034" t="s">
        <v>467</v>
      </c>
      <c r="BG127" s="1032"/>
      <c r="BH127" s="1032"/>
      <c r="BI127" s="1032"/>
      <c r="BJ127" s="1032"/>
      <c r="BK127" s="1032"/>
      <c r="BL127" s="1033"/>
      <c r="BM127" s="1034" t="s">
        <v>468</v>
      </c>
      <c r="BN127" s="1032"/>
      <c r="BO127" s="1032"/>
      <c r="BP127" s="1032"/>
      <c r="BQ127" s="1032"/>
      <c r="BR127" s="1032"/>
      <c r="BS127" s="1033"/>
      <c r="BT127" s="1034" t="s">
        <v>469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470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471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472</v>
      </c>
      <c r="X128" s="1043"/>
      <c r="Y128" s="1043"/>
      <c r="Z128" s="1044"/>
      <c r="AA128" s="1045">
        <v>120722</v>
      </c>
      <c r="AB128" s="1046"/>
      <c r="AC128" s="1046"/>
      <c r="AD128" s="1046"/>
      <c r="AE128" s="1047"/>
      <c r="AF128" s="1048">
        <v>101687</v>
      </c>
      <c r="AG128" s="1046"/>
      <c r="AH128" s="1046"/>
      <c r="AI128" s="1046"/>
      <c r="AJ128" s="1047"/>
      <c r="AK128" s="1048">
        <v>96132</v>
      </c>
      <c r="AL128" s="1046"/>
      <c r="AM128" s="1046"/>
      <c r="AN128" s="1046"/>
      <c r="AO128" s="1047"/>
      <c r="AP128" s="1049"/>
      <c r="AQ128" s="1050"/>
      <c r="AR128" s="1050"/>
      <c r="AS128" s="1050"/>
      <c r="AT128" s="1051"/>
      <c r="AU128" s="232"/>
      <c r="AV128" s="232"/>
      <c r="AW128" s="232"/>
      <c r="AX128" s="896" t="s">
        <v>473</v>
      </c>
      <c r="AY128" s="897"/>
      <c r="AZ128" s="897"/>
      <c r="BA128" s="897"/>
      <c r="BB128" s="897"/>
      <c r="BC128" s="897"/>
      <c r="BD128" s="897"/>
      <c r="BE128" s="898"/>
      <c r="BF128" s="1052" t="s">
        <v>122</v>
      </c>
      <c r="BG128" s="1053"/>
      <c r="BH128" s="1053"/>
      <c r="BI128" s="1053"/>
      <c r="BJ128" s="1053"/>
      <c r="BK128" s="1053"/>
      <c r="BL128" s="1054"/>
      <c r="BM128" s="1052">
        <v>13.47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474</v>
      </c>
      <c r="CQ128" s="726"/>
      <c r="CR128" s="726"/>
      <c r="CS128" s="726"/>
      <c r="CT128" s="726"/>
      <c r="CU128" s="726"/>
      <c r="CV128" s="726"/>
      <c r="CW128" s="726"/>
      <c r="CX128" s="726"/>
      <c r="CY128" s="726"/>
      <c r="CZ128" s="726"/>
      <c r="DA128" s="726"/>
      <c r="DB128" s="726"/>
      <c r="DC128" s="726"/>
      <c r="DD128" s="726"/>
      <c r="DE128" s="726"/>
      <c r="DF128" s="1036"/>
      <c r="DG128" s="1037">
        <v>3929</v>
      </c>
      <c r="DH128" s="1038"/>
      <c r="DI128" s="1038"/>
      <c r="DJ128" s="1038"/>
      <c r="DK128" s="1038"/>
      <c r="DL128" s="1038">
        <v>3701</v>
      </c>
      <c r="DM128" s="1038"/>
      <c r="DN128" s="1038"/>
      <c r="DO128" s="1038"/>
      <c r="DP128" s="1038"/>
      <c r="DQ128" s="1038">
        <v>10388</v>
      </c>
      <c r="DR128" s="1038"/>
      <c r="DS128" s="1038"/>
      <c r="DT128" s="1038"/>
      <c r="DU128" s="1038"/>
      <c r="DV128" s="1039">
        <v>0.1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475</v>
      </c>
      <c r="X129" s="1071"/>
      <c r="Y129" s="1071"/>
      <c r="Z129" s="1072"/>
      <c r="AA129" s="958">
        <v>9741742</v>
      </c>
      <c r="AB129" s="959"/>
      <c r="AC129" s="959"/>
      <c r="AD129" s="959"/>
      <c r="AE129" s="960"/>
      <c r="AF129" s="961">
        <v>9295032</v>
      </c>
      <c r="AG129" s="959"/>
      <c r="AH129" s="959"/>
      <c r="AI129" s="959"/>
      <c r="AJ129" s="960"/>
      <c r="AK129" s="961">
        <v>9255267</v>
      </c>
      <c r="AL129" s="959"/>
      <c r="AM129" s="959"/>
      <c r="AN129" s="959"/>
      <c r="AO129" s="960"/>
      <c r="AP129" s="1073"/>
      <c r="AQ129" s="1074"/>
      <c r="AR129" s="1074"/>
      <c r="AS129" s="1074"/>
      <c r="AT129" s="1075"/>
      <c r="AU129" s="233"/>
      <c r="AV129" s="233"/>
      <c r="AW129" s="233"/>
      <c r="AX129" s="1065" t="s">
        <v>476</v>
      </c>
      <c r="AY129" s="923"/>
      <c r="AZ129" s="923"/>
      <c r="BA129" s="923"/>
      <c r="BB129" s="923"/>
      <c r="BC129" s="923"/>
      <c r="BD129" s="923"/>
      <c r="BE129" s="924"/>
      <c r="BF129" s="1066" t="s">
        <v>122</v>
      </c>
      <c r="BG129" s="1067"/>
      <c r="BH129" s="1067"/>
      <c r="BI129" s="1067"/>
      <c r="BJ129" s="1067"/>
      <c r="BK129" s="1067"/>
      <c r="BL129" s="1068"/>
      <c r="BM129" s="1066">
        <v>18.47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478</v>
      </c>
      <c r="X130" s="1071"/>
      <c r="Y130" s="1071"/>
      <c r="Z130" s="1072"/>
      <c r="AA130" s="958">
        <v>1558313</v>
      </c>
      <c r="AB130" s="959"/>
      <c r="AC130" s="959"/>
      <c r="AD130" s="959"/>
      <c r="AE130" s="960"/>
      <c r="AF130" s="961">
        <v>1570380</v>
      </c>
      <c r="AG130" s="959"/>
      <c r="AH130" s="959"/>
      <c r="AI130" s="959"/>
      <c r="AJ130" s="960"/>
      <c r="AK130" s="961">
        <v>1488991</v>
      </c>
      <c r="AL130" s="959"/>
      <c r="AM130" s="959"/>
      <c r="AN130" s="959"/>
      <c r="AO130" s="960"/>
      <c r="AP130" s="1073"/>
      <c r="AQ130" s="1074"/>
      <c r="AR130" s="1074"/>
      <c r="AS130" s="1074"/>
      <c r="AT130" s="1075"/>
      <c r="AU130" s="233"/>
      <c r="AV130" s="233"/>
      <c r="AW130" s="233"/>
      <c r="AX130" s="1065" t="s">
        <v>479</v>
      </c>
      <c r="AY130" s="923"/>
      <c r="AZ130" s="923"/>
      <c r="BA130" s="923"/>
      <c r="BB130" s="923"/>
      <c r="BC130" s="923"/>
      <c r="BD130" s="923"/>
      <c r="BE130" s="924"/>
      <c r="BF130" s="1101">
        <v>10.7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480</v>
      </c>
      <c r="X131" s="1108"/>
      <c r="Y131" s="1108"/>
      <c r="Z131" s="1109"/>
      <c r="AA131" s="1004">
        <v>8183429</v>
      </c>
      <c r="AB131" s="986"/>
      <c r="AC131" s="986"/>
      <c r="AD131" s="986"/>
      <c r="AE131" s="987"/>
      <c r="AF131" s="985">
        <v>7724652</v>
      </c>
      <c r="AG131" s="986"/>
      <c r="AH131" s="986"/>
      <c r="AI131" s="986"/>
      <c r="AJ131" s="987"/>
      <c r="AK131" s="985">
        <v>7766276</v>
      </c>
      <c r="AL131" s="986"/>
      <c r="AM131" s="986"/>
      <c r="AN131" s="986"/>
      <c r="AO131" s="987"/>
      <c r="AP131" s="1110"/>
      <c r="AQ131" s="1111"/>
      <c r="AR131" s="1111"/>
      <c r="AS131" s="1111"/>
      <c r="AT131" s="1112"/>
      <c r="AU131" s="233"/>
      <c r="AV131" s="233"/>
      <c r="AW131" s="233"/>
      <c r="AX131" s="1083" t="s">
        <v>481</v>
      </c>
      <c r="AY131" s="726"/>
      <c r="AZ131" s="726"/>
      <c r="BA131" s="726"/>
      <c r="BB131" s="726"/>
      <c r="BC131" s="726"/>
      <c r="BD131" s="726"/>
      <c r="BE131" s="1036"/>
      <c r="BF131" s="1084">
        <v>31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482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483</v>
      </c>
      <c r="W132" s="1094"/>
      <c r="X132" s="1094"/>
      <c r="Y132" s="1094"/>
      <c r="Z132" s="1095"/>
      <c r="AA132" s="1096">
        <v>10.70600112</v>
      </c>
      <c r="AB132" s="1097"/>
      <c r="AC132" s="1097"/>
      <c r="AD132" s="1097"/>
      <c r="AE132" s="1098"/>
      <c r="AF132" s="1099">
        <v>11.313959519999999</v>
      </c>
      <c r="AG132" s="1097"/>
      <c r="AH132" s="1097"/>
      <c r="AI132" s="1097"/>
      <c r="AJ132" s="1098"/>
      <c r="AK132" s="1099">
        <v>10.27963724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484</v>
      </c>
      <c r="W133" s="1077"/>
      <c r="X133" s="1077"/>
      <c r="Y133" s="1077"/>
      <c r="Z133" s="1078"/>
      <c r="AA133" s="1079">
        <v>10.8</v>
      </c>
      <c r="AB133" s="1080"/>
      <c r="AC133" s="1080"/>
      <c r="AD133" s="1080"/>
      <c r="AE133" s="1081"/>
      <c r="AF133" s="1079">
        <v>10.7</v>
      </c>
      <c r="AG133" s="1080"/>
      <c r="AH133" s="1080"/>
      <c r="AI133" s="1080"/>
      <c r="AJ133" s="1081"/>
      <c r="AK133" s="1079">
        <v>10.7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cbapasnFEXvqOpfNTV7/uO4G/0FC11GHg4hUM080KaDg/8r7CMVA8gHTozcvIwtOFRPklkBU+UidgM1KrH6og==" saltValue="/DutYyeFBBaNQZl5KnM1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TabuoTHO6KEvWlN1moeQOpyCYVNBUfRKy9Hx4P8yy7467KOrKnGbDXLikXJeNkESZBLRys+KCO+PTcTZe9PCw==" saltValue="iiU/mHkmMRkDeIwR1Ycw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M7VVn723ueiubXk926hfxTetwy7B+jyoWXkbpXlccoWmFvPQBVFdbfXAZaLc09CPzhGVVeRo1O5uc9YWgIHg==" saltValue="Xbe8iuWJi4fc357yCl5l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488</v>
      </c>
      <c r="AP7" s="272"/>
      <c r="AQ7" s="273" t="s">
        <v>489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490</v>
      </c>
      <c r="AQ8" s="279" t="s">
        <v>491</v>
      </c>
      <c r="AR8" s="280" t="s">
        <v>492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493</v>
      </c>
      <c r="AL9" s="1117"/>
      <c r="AM9" s="1117"/>
      <c r="AN9" s="1118"/>
      <c r="AO9" s="281">
        <v>3054284</v>
      </c>
      <c r="AP9" s="281">
        <v>145560</v>
      </c>
      <c r="AQ9" s="282">
        <v>107616</v>
      </c>
      <c r="AR9" s="283">
        <v>35.299999999999997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494</v>
      </c>
      <c r="AL10" s="1117"/>
      <c r="AM10" s="1117"/>
      <c r="AN10" s="1118"/>
      <c r="AO10" s="284">
        <v>37657</v>
      </c>
      <c r="AP10" s="284">
        <v>1795</v>
      </c>
      <c r="AQ10" s="285">
        <v>10095</v>
      </c>
      <c r="AR10" s="286">
        <v>-82.2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495</v>
      </c>
      <c r="AL11" s="1117"/>
      <c r="AM11" s="1117"/>
      <c r="AN11" s="1118"/>
      <c r="AO11" s="284">
        <v>11986</v>
      </c>
      <c r="AP11" s="284">
        <v>571</v>
      </c>
      <c r="AQ11" s="285">
        <v>1704</v>
      </c>
      <c r="AR11" s="286">
        <v>-66.5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496</v>
      </c>
      <c r="AL12" s="1117"/>
      <c r="AM12" s="1117"/>
      <c r="AN12" s="1118"/>
      <c r="AO12" s="284" t="s">
        <v>497</v>
      </c>
      <c r="AP12" s="284" t="s">
        <v>497</v>
      </c>
      <c r="AQ12" s="285">
        <v>7</v>
      </c>
      <c r="AR12" s="286" t="s">
        <v>497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498</v>
      </c>
      <c r="AL13" s="1117"/>
      <c r="AM13" s="1117"/>
      <c r="AN13" s="1118"/>
      <c r="AO13" s="284">
        <v>127767</v>
      </c>
      <c r="AP13" s="284">
        <v>6089</v>
      </c>
      <c r="AQ13" s="285">
        <v>4110</v>
      </c>
      <c r="AR13" s="286">
        <v>48.2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499</v>
      </c>
      <c r="AL14" s="1117"/>
      <c r="AM14" s="1117"/>
      <c r="AN14" s="1118"/>
      <c r="AO14" s="284">
        <v>143434</v>
      </c>
      <c r="AP14" s="284">
        <v>6836</v>
      </c>
      <c r="AQ14" s="285">
        <v>2451</v>
      </c>
      <c r="AR14" s="286">
        <v>178.9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500</v>
      </c>
      <c r="AL15" s="1120"/>
      <c r="AM15" s="1120"/>
      <c r="AN15" s="1121"/>
      <c r="AO15" s="284">
        <v>-206448</v>
      </c>
      <c r="AP15" s="284">
        <v>-9839</v>
      </c>
      <c r="AQ15" s="285">
        <v>-6399</v>
      </c>
      <c r="AR15" s="286">
        <v>53.8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3168680</v>
      </c>
      <c r="AP16" s="284">
        <v>151012</v>
      </c>
      <c r="AQ16" s="285">
        <v>119584</v>
      </c>
      <c r="AR16" s="286">
        <v>26.3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502</v>
      </c>
      <c r="AP20" s="293" t="s">
        <v>503</v>
      </c>
      <c r="AQ20" s="294" t="s">
        <v>504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505</v>
      </c>
      <c r="AL21" s="1123"/>
      <c r="AM21" s="1123"/>
      <c r="AN21" s="1124"/>
      <c r="AO21" s="297">
        <v>14.68</v>
      </c>
      <c r="AP21" s="298">
        <v>10.86</v>
      </c>
      <c r="AQ21" s="299">
        <v>3.82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506</v>
      </c>
      <c r="AL22" s="1123"/>
      <c r="AM22" s="1123"/>
      <c r="AN22" s="1124"/>
      <c r="AO22" s="302">
        <v>99</v>
      </c>
      <c r="AP22" s="303">
        <v>97.3</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488</v>
      </c>
      <c r="AP30" s="272"/>
      <c r="AQ30" s="273" t="s">
        <v>489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490</v>
      </c>
      <c r="AQ31" s="279" t="s">
        <v>491</v>
      </c>
      <c r="AR31" s="280" t="s">
        <v>492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510</v>
      </c>
      <c r="AL32" s="1131"/>
      <c r="AM32" s="1131"/>
      <c r="AN32" s="1132"/>
      <c r="AO32" s="312">
        <v>1777795</v>
      </c>
      <c r="AP32" s="312">
        <v>84725</v>
      </c>
      <c r="AQ32" s="313">
        <v>75090</v>
      </c>
      <c r="AR32" s="314">
        <v>12.8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511</v>
      </c>
      <c r="AL33" s="1131"/>
      <c r="AM33" s="1131"/>
      <c r="AN33" s="1132"/>
      <c r="AO33" s="312" t="s">
        <v>497</v>
      </c>
      <c r="AP33" s="312" t="s">
        <v>497</v>
      </c>
      <c r="AQ33" s="313" t="s">
        <v>497</v>
      </c>
      <c r="AR33" s="314" t="s">
        <v>497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512</v>
      </c>
      <c r="AL34" s="1131"/>
      <c r="AM34" s="1131"/>
      <c r="AN34" s="1132"/>
      <c r="AO34" s="312" t="s">
        <v>497</v>
      </c>
      <c r="AP34" s="312" t="s">
        <v>497</v>
      </c>
      <c r="AQ34" s="313">
        <v>1</v>
      </c>
      <c r="AR34" s="314" t="s">
        <v>497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513</v>
      </c>
      <c r="AL35" s="1131"/>
      <c r="AM35" s="1131"/>
      <c r="AN35" s="1132"/>
      <c r="AO35" s="312">
        <v>537003</v>
      </c>
      <c r="AP35" s="312">
        <v>25592</v>
      </c>
      <c r="AQ35" s="313">
        <v>17211</v>
      </c>
      <c r="AR35" s="314">
        <v>48.7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514</v>
      </c>
      <c r="AL36" s="1131"/>
      <c r="AM36" s="1131"/>
      <c r="AN36" s="1132"/>
      <c r="AO36" s="312">
        <v>50462</v>
      </c>
      <c r="AP36" s="312">
        <v>2405</v>
      </c>
      <c r="AQ36" s="313">
        <v>2478</v>
      </c>
      <c r="AR36" s="314">
        <v>-2.9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515</v>
      </c>
      <c r="AL37" s="1131"/>
      <c r="AM37" s="1131"/>
      <c r="AN37" s="1132"/>
      <c r="AO37" s="312">
        <v>17559</v>
      </c>
      <c r="AP37" s="312">
        <v>837</v>
      </c>
      <c r="AQ37" s="313">
        <v>654</v>
      </c>
      <c r="AR37" s="314">
        <v>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516</v>
      </c>
      <c r="AL38" s="1134"/>
      <c r="AM38" s="1134"/>
      <c r="AN38" s="1135"/>
      <c r="AO38" s="315">
        <v>649</v>
      </c>
      <c r="AP38" s="315">
        <v>31</v>
      </c>
      <c r="AQ38" s="316">
        <v>4</v>
      </c>
      <c r="AR38" s="304">
        <v>675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517</v>
      </c>
      <c r="AL39" s="1134"/>
      <c r="AM39" s="1134"/>
      <c r="AN39" s="1135"/>
      <c r="AO39" s="312">
        <v>-96132</v>
      </c>
      <c r="AP39" s="312">
        <v>-4581</v>
      </c>
      <c r="AQ39" s="313">
        <v>-3502</v>
      </c>
      <c r="AR39" s="314">
        <v>30.8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518</v>
      </c>
      <c r="AL40" s="1131"/>
      <c r="AM40" s="1131"/>
      <c r="AN40" s="1132"/>
      <c r="AO40" s="312">
        <v>-1488991</v>
      </c>
      <c r="AP40" s="312">
        <v>-70962</v>
      </c>
      <c r="AQ40" s="313">
        <v>-63750</v>
      </c>
      <c r="AR40" s="314">
        <v>11.3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798345</v>
      </c>
      <c r="AP41" s="312">
        <v>38047</v>
      </c>
      <c r="AQ41" s="313">
        <v>28185</v>
      </c>
      <c r="AR41" s="314">
        <v>35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488</v>
      </c>
      <c r="AN49" s="1127" t="s">
        <v>521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522</v>
      </c>
      <c r="AO50" s="329" t="s">
        <v>523</v>
      </c>
      <c r="AP50" s="330" t="s">
        <v>524</v>
      </c>
      <c r="AQ50" s="331" t="s">
        <v>525</v>
      </c>
      <c r="AR50" s="332" t="s">
        <v>526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527</v>
      </c>
      <c r="AL51" s="325"/>
      <c r="AM51" s="333">
        <v>2940515</v>
      </c>
      <c r="AN51" s="334">
        <v>130498</v>
      </c>
      <c r="AO51" s="335">
        <v>9.6</v>
      </c>
      <c r="AP51" s="336">
        <v>94081</v>
      </c>
      <c r="AQ51" s="337">
        <v>10.5</v>
      </c>
      <c r="AR51" s="338">
        <v>-0.9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528</v>
      </c>
      <c r="AM52" s="341">
        <v>1522522</v>
      </c>
      <c r="AN52" s="342">
        <v>67569</v>
      </c>
      <c r="AO52" s="343">
        <v>14.5</v>
      </c>
      <c r="AP52" s="344">
        <v>48949</v>
      </c>
      <c r="AQ52" s="345">
        <v>11.5</v>
      </c>
      <c r="AR52" s="346">
        <v>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529</v>
      </c>
      <c r="AL53" s="325"/>
      <c r="AM53" s="333">
        <v>4372623</v>
      </c>
      <c r="AN53" s="334">
        <v>197526</v>
      </c>
      <c r="AO53" s="335">
        <v>51.4</v>
      </c>
      <c r="AP53" s="336">
        <v>92632</v>
      </c>
      <c r="AQ53" s="337">
        <v>-1.5</v>
      </c>
      <c r="AR53" s="338">
        <v>52.9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528</v>
      </c>
      <c r="AM54" s="341">
        <v>2711454</v>
      </c>
      <c r="AN54" s="342">
        <v>122485</v>
      </c>
      <c r="AO54" s="343">
        <v>81.3</v>
      </c>
      <c r="AP54" s="344">
        <v>47978</v>
      </c>
      <c r="AQ54" s="345">
        <v>-2</v>
      </c>
      <c r="AR54" s="346">
        <v>83.3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530</v>
      </c>
      <c r="AL55" s="325"/>
      <c r="AM55" s="333">
        <v>1530434</v>
      </c>
      <c r="AN55" s="334">
        <v>70527</v>
      </c>
      <c r="AO55" s="335">
        <v>-64.3</v>
      </c>
      <c r="AP55" s="336">
        <v>96469</v>
      </c>
      <c r="AQ55" s="337">
        <v>4.0999999999999996</v>
      </c>
      <c r="AR55" s="338">
        <v>-68.400000000000006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528</v>
      </c>
      <c r="AM56" s="341">
        <v>740032</v>
      </c>
      <c r="AN56" s="342">
        <v>34103</v>
      </c>
      <c r="AO56" s="343">
        <v>-72.2</v>
      </c>
      <c r="AP56" s="344">
        <v>49775</v>
      </c>
      <c r="AQ56" s="345">
        <v>3.7</v>
      </c>
      <c r="AR56" s="346">
        <v>-75.900000000000006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531</v>
      </c>
      <c r="AL57" s="325"/>
      <c r="AM57" s="333">
        <v>2124569</v>
      </c>
      <c r="AN57" s="334">
        <v>99423</v>
      </c>
      <c r="AO57" s="335">
        <v>41</v>
      </c>
      <c r="AP57" s="336">
        <v>85743</v>
      </c>
      <c r="AQ57" s="337">
        <v>-11.1</v>
      </c>
      <c r="AR57" s="338">
        <v>52.1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528</v>
      </c>
      <c r="AM58" s="341">
        <v>1114530</v>
      </c>
      <c r="AN58" s="342">
        <v>52156</v>
      </c>
      <c r="AO58" s="343">
        <v>52.9</v>
      </c>
      <c r="AP58" s="344">
        <v>45231</v>
      </c>
      <c r="AQ58" s="345">
        <v>-9.1</v>
      </c>
      <c r="AR58" s="346">
        <v>62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532</v>
      </c>
      <c r="AL59" s="325"/>
      <c r="AM59" s="333">
        <v>1524288</v>
      </c>
      <c r="AN59" s="334">
        <v>72644</v>
      </c>
      <c r="AO59" s="335">
        <v>-26.9</v>
      </c>
      <c r="AP59" s="336">
        <v>92509</v>
      </c>
      <c r="AQ59" s="337">
        <v>7.9</v>
      </c>
      <c r="AR59" s="338">
        <v>-34.799999999999997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528</v>
      </c>
      <c r="AM60" s="341">
        <v>526207</v>
      </c>
      <c r="AN60" s="342">
        <v>25078</v>
      </c>
      <c r="AO60" s="343">
        <v>-51.9</v>
      </c>
      <c r="AP60" s="344">
        <v>52274</v>
      </c>
      <c r="AQ60" s="345">
        <v>15.6</v>
      </c>
      <c r="AR60" s="346">
        <v>-67.5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533</v>
      </c>
      <c r="AL61" s="347"/>
      <c r="AM61" s="348">
        <v>2498486</v>
      </c>
      <c r="AN61" s="349">
        <v>114124</v>
      </c>
      <c r="AO61" s="350">
        <v>2.2000000000000002</v>
      </c>
      <c r="AP61" s="351">
        <v>92287</v>
      </c>
      <c r="AQ61" s="352">
        <v>2</v>
      </c>
      <c r="AR61" s="338">
        <v>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528</v>
      </c>
      <c r="AM62" s="341">
        <v>1322949</v>
      </c>
      <c r="AN62" s="342">
        <v>60278</v>
      </c>
      <c r="AO62" s="343">
        <v>4.9000000000000004</v>
      </c>
      <c r="AP62" s="344">
        <v>48841</v>
      </c>
      <c r="AQ62" s="345">
        <v>3.9</v>
      </c>
      <c r="AR62" s="346">
        <v>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oLua6Dh6fSW+ez59velN+NmzYSRarqIOjHymJRDjv3VcfMWu5xN0VcTNcuW9u9JM9M8IfHUHv9vyjRN5SB2SQ==" saltValue="1+VtN8TSPhU+9eDZSZEQ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485</v>
      </c>
    </row>
    <row r="121" spans="125:125" ht="13.5" hidden="1" customHeight="1" x14ac:dyDescent="0.15">
      <c r="DU121" s="259"/>
    </row>
  </sheetData>
  <sheetProtection algorithmName="SHA-512" hashValue="oDDUm8alq2m2YAR0UuFZn4Mx50ePSo2L4LBHTfpGWA0+FEWdL6DroDvzxOpcmTlmXRrguQ9YbIrhKxX/BggijA==" saltValue="PiRTVA8TfT26UwuYBEkK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485</v>
      </c>
    </row>
  </sheetData>
  <sheetProtection algorithmName="SHA-512" hashValue="hZzRH93s17fuibqMadnWOuRcP9E7feyiMGX6FdxEof5otqsGREu5BPBdQB051RsZos4NX1hoTvjbYXKiBBDs1A==" saltValue="ujgJmMEciYuuzVRd8XR9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139" t="s">
        <v>3</v>
      </c>
      <c r="D47" s="1139"/>
      <c r="E47" s="1140"/>
      <c r="F47" s="11">
        <v>10.75</v>
      </c>
      <c r="G47" s="12">
        <v>12.76</v>
      </c>
      <c r="H47" s="12">
        <v>20.57</v>
      </c>
      <c r="I47" s="12">
        <v>27.13</v>
      </c>
      <c r="J47" s="13">
        <v>33.01</v>
      </c>
    </row>
    <row r="48" spans="2:10" ht="57.75" customHeight="1" x14ac:dyDescent="0.15">
      <c r="B48" s="14"/>
      <c r="C48" s="1141" t="s">
        <v>4</v>
      </c>
      <c r="D48" s="1141"/>
      <c r="E48" s="1142"/>
      <c r="F48" s="15">
        <v>8.2799999999999994</v>
      </c>
      <c r="G48" s="16">
        <v>5.88</v>
      </c>
      <c r="H48" s="16">
        <v>7.02</v>
      </c>
      <c r="I48" s="16">
        <v>7.18</v>
      </c>
      <c r="J48" s="17">
        <v>5.31</v>
      </c>
    </row>
    <row r="49" spans="2:10" ht="57.75" customHeight="1" thickBot="1" x14ac:dyDescent="0.2">
      <c r="B49" s="18"/>
      <c r="C49" s="1143" t="s">
        <v>5</v>
      </c>
      <c r="D49" s="1143"/>
      <c r="E49" s="1144"/>
      <c r="F49" s="19">
        <v>0.5</v>
      </c>
      <c r="G49" s="20">
        <v>0.71</v>
      </c>
      <c r="H49" s="20">
        <v>9.56</v>
      </c>
      <c r="I49" s="20">
        <v>9.24</v>
      </c>
      <c r="J49" s="21">
        <v>3.87</v>
      </c>
    </row>
    <row r="50" spans="2:10" x14ac:dyDescent="0.15"/>
  </sheetData>
  <sheetProtection algorithmName="SHA-512" hashValue="SRqBvVQH2erExuTej+xPFlAt9tzvMMdfnlH0cNTYSdTYIRHU6yyYkdZdfBm3qe63fkDQOVypQ/EfMTzNXPZHjw==" saltValue="19WizB3gweHWHbiObIcM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151" t="s">
        <v>540</v>
      </c>
      <c r="D34" s="1151"/>
      <c r="E34" s="1152"/>
      <c r="F34" s="32">
        <v>6.59</v>
      </c>
      <c r="G34" s="33">
        <v>6.47</v>
      </c>
      <c r="H34" s="33">
        <v>6.08</v>
      </c>
      <c r="I34" s="33">
        <v>6.88</v>
      </c>
      <c r="J34" s="34">
        <v>6.88</v>
      </c>
      <c r="K34" s="22"/>
      <c r="L34" s="22"/>
      <c r="M34" s="22"/>
      <c r="N34" s="22"/>
      <c r="O34" s="22"/>
      <c r="P34" s="22"/>
    </row>
    <row r="35" spans="1:16" ht="39" customHeight="1" x14ac:dyDescent="0.15">
      <c r="A35" s="22"/>
      <c r="B35" s="35"/>
      <c r="C35" s="1145" t="s">
        <v>541</v>
      </c>
      <c r="D35" s="1146"/>
      <c r="E35" s="1147"/>
      <c r="F35" s="36">
        <v>8.23</v>
      </c>
      <c r="G35" s="37">
        <v>5.86</v>
      </c>
      <c r="H35" s="37">
        <v>6.99</v>
      </c>
      <c r="I35" s="37">
        <v>7.16</v>
      </c>
      <c r="J35" s="38">
        <v>5.28</v>
      </c>
      <c r="K35" s="22"/>
      <c r="L35" s="22"/>
      <c r="M35" s="22"/>
      <c r="N35" s="22"/>
      <c r="O35" s="22"/>
      <c r="P35" s="22"/>
    </row>
    <row r="36" spans="1:16" ht="39" customHeight="1" x14ac:dyDescent="0.15">
      <c r="A36" s="22"/>
      <c r="B36" s="35"/>
      <c r="C36" s="1145" t="s">
        <v>542</v>
      </c>
      <c r="D36" s="1146"/>
      <c r="E36" s="1147"/>
      <c r="F36" s="36">
        <v>5.51</v>
      </c>
      <c r="G36" s="37">
        <v>4.5199999999999996</v>
      </c>
      <c r="H36" s="37">
        <v>5</v>
      </c>
      <c r="I36" s="37">
        <v>5.81</v>
      </c>
      <c r="J36" s="38">
        <v>3.55</v>
      </c>
      <c r="K36" s="22"/>
      <c r="L36" s="22"/>
      <c r="M36" s="22"/>
      <c r="N36" s="22"/>
      <c r="O36" s="22"/>
      <c r="P36" s="22"/>
    </row>
    <row r="37" spans="1:16" ht="39" customHeight="1" x14ac:dyDescent="0.15">
      <c r="A37" s="22"/>
      <c r="B37" s="35"/>
      <c r="C37" s="1145" t="s">
        <v>543</v>
      </c>
      <c r="D37" s="1146"/>
      <c r="E37" s="1147"/>
      <c r="F37" s="36">
        <v>1.1000000000000001</v>
      </c>
      <c r="G37" s="37">
        <v>1.1599999999999999</v>
      </c>
      <c r="H37" s="37">
        <v>1.18</v>
      </c>
      <c r="I37" s="37">
        <v>1.27</v>
      </c>
      <c r="J37" s="38">
        <v>1.31</v>
      </c>
      <c r="K37" s="22"/>
      <c r="L37" s="22"/>
      <c r="M37" s="22"/>
      <c r="N37" s="22"/>
      <c r="O37" s="22"/>
      <c r="P37" s="22"/>
    </row>
    <row r="38" spans="1:16" ht="39" customHeight="1" x14ac:dyDescent="0.15">
      <c r="A38" s="22"/>
      <c r="B38" s="35"/>
      <c r="C38" s="1145" t="s">
        <v>544</v>
      </c>
      <c r="D38" s="1146"/>
      <c r="E38" s="1147"/>
      <c r="F38" s="36">
        <v>0.44</v>
      </c>
      <c r="G38" s="37">
        <v>0.54</v>
      </c>
      <c r="H38" s="37">
        <v>0.53</v>
      </c>
      <c r="I38" s="37">
        <v>0.92</v>
      </c>
      <c r="J38" s="38">
        <v>0.53</v>
      </c>
      <c r="K38" s="22"/>
      <c r="L38" s="22"/>
      <c r="M38" s="22"/>
      <c r="N38" s="22"/>
      <c r="O38" s="22"/>
      <c r="P38" s="22"/>
    </row>
    <row r="39" spans="1:16" ht="39" customHeight="1" x14ac:dyDescent="0.15">
      <c r="A39" s="22"/>
      <c r="B39" s="35"/>
      <c r="C39" s="1145" t="s">
        <v>545</v>
      </c>
      <c r="D39" s="1146"/>
      <c r="E39" s="1147"/>
      <c r="F39" s="36">
        <v>0</v>
      </c>
      <c r="G39" s="37">
        <v>0</v>
      </c>
      <c r="H39" s="37">
        <v>0</v>
      </c>
      <c r="I39" s="37">
        <v>0.15</v>
      </c>
      <c r="J39" s="38">
        <v>0.34</v>
      </c>
      <c r="K39" s="22"/>
      <c r="L39" s="22"/>
      <c r="M39" s="22"/>
      <c r="N39" s="22"/>
      <c r="O39" s="22"/>
      <c r="P39" s="22"/>
    </row>
    <row r="40" spans="1:16" ht="39" customHeight="1" x14ac:dyDescent="0.15">
      <c r="A40" s="22"/>
      <c r="B40" s="35"/>
      <c r="C40" s="1145" t="s">
        <v>546</v>
      </c>
      <c r="D40" s="1146"/>
      <c r="E40" s="1147"/>
      <c r="F40" s="36">
        <v>0.27</v>
      </c>
      <c r="G40" s="37">
        <v>0.08</v>
      </c>
      <c r="H40" s="37">
        <v>0.24</v>
      </c>
      <c r="I40" s="37">
        <v>0.27</v>
      </c>
      <c r="J40" s="38">
        <v>0.33</v>
      </c>
      <c r="K40" s="22"/>
      <c r="L40" s="22"/>
      <c r="M40" s="22"/>
      <c r="N40" s="22"/>
      <c r="O40" s="22"/>
      <c r="P40" s="22"/>
    </row>
    <row r="41" spans="1:16" ht="39" customHeight="1" x14ac:dyDescent="0.15">
      <c r="A41" s="22"/>
      <c r="B41" s="35"/>
      <c r="C41" s="1145" t="s">
        <v>547</v>
      </c>
      <c r="D41" s="1146"/>
      <c r="E41" s="1147"/>
      <c r="F41" s="36">
        <v>0.05</v>
      </c>
      <c r="G41" s="37">
        <v>0.1</v>
      </c>
      <c r="H41" s="37">
        <v>0.06</v>
      </c>
      <c r="I41" s="37">
        <v>0.08</v>
      </c>
      <c r="J41" s="38">
        <v>0.13</v>
      </c>
      <c r="K41" s="22"/>
      <c r="L41" s="22"/>
      <c r="M41" s="22"/>
      <c r="N41" s="22"/>
      <c r="O41" s="22"/>
      <c r="P41" s="22"/>
    </row>
    <row r="42" spans="1:16" ht="39" customHeight="1" x14ac:dyDescent="0.15">
      <c r="A42" s="22"/>
      <c r="B42" s="39"/>
      <c r="C42" s="1145" t="s">
        <v>548</v>
      </c>
      <c r="D42" s="1146"/>
      <c r="E42" s="1147"/>
      <c r="F42" s="36" t="s">
        <v>497</v>
      </c>
      <c r="G42" s="37" t="s">
        <v>497</v>
      </c>
      <c r="H42" s="37" t="s">
        <v>497</v>
      </c>
      <c r="I42" s="37" t="s">
        <v>497</v>
      </c>
      <c r="J42" s="38" t="s">
        <v>497</v>
      </c>
      <c r="K42" s="22"/>
      <c r="L42" s="22"/>
      <c r="M42" s="22"/>
      <c r="N42" s="22"/>
      <c r="O42" s="22"/>
      <c r="P42" s="22"/>
    </row>
    <row r="43" spans="1:16" ht="39" customHeight="1" thickBot="1" x14ac:dyDescent="0.2">
      <c r="A43" s="22"/>
      <c r="B43" s="40"/>
      <c r="C43" s="1148" t="s">
        <v>549</v>
      </c>
      <c r="D43" s="1149"/>
      <c r="E43" s="1150"/>
      <c r="F43" s="41">
        <v>0.18</v>
      </c>
      <c r="G43" s="42">
        <v>0.13</v>
      </c>
      <c r="H43" s="42">
        <v>0.2</v>
      </c>
      <c r="I43" s="42">
        <v>0.18</v>
      </c>
      <c r="J43" s="43">
        <v>0.27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oXClL9mbUAC4vHBgUto7fTKey1LzjCg1wF3Jc7RBCyuQgFMMr3WJtIFfFuhwWZoGX/2c61f2NrD0RzR/5xt4A==" saltValue="bYd35v/baS1mPoAmo5Zf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2037</v>
      </c>
      <c r="L45" s="60">
        <v>1970</v>
      </c>
      <c r="M45" s="60">
        <v>1991</v>
      </c>
      <c r="N45" s="60">
        <v>2004</v>
      </c>
      <c r="O45" s="61">
        <v>1778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497</v>
      </c>
      <c r="L46" s="64" t="s">
        <v>497</v>
      </c>
      <c r="M46" s="64" t="s">
        <v>497</v>
      </c>
      <c r="N46" s="64" t="s">
        <v>497</v>
      </c>
      <c r="O46" s="65" t="s">
        <v>497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497</v>
      </c>
      <c r="L47" s="64" t="s">
        <v>497</v>
      </c>
      <c r="M47" s="64" t="s">
        <v>497</v>
      </c>
      <c r="N47" s="64" t="s">
        <v>497</v>
      </c>
      <c r="O47" s="65" t="s">
        <v>497</v>
      </c>
      <c r="P47" s="48"/>
      <c r="Q47" s="48"/>
      <c r="R47" s="48"/>
      <c r="S47" s="48"/>
      <c r="T47" s="48"/>
      <c r="U47" s="48"/>
    </row>
    <row r="48" spans="1:21" ht="30.75" customHeight="1" x14ac:dyDescent="0.15">
      <c r="A48" s="48"/>
      <c r="B48" s="1155"/>
      <c r="C48" s="1156"/>
      <c r="D48" s="62"/>
      <c r="E48" s="1161" t="s">
        <v>13</v>
      </c>
      <c r="F48" s="1161"/>
      <c r="G48" s="1161"/>
      <c r="H48" s="1161"/>
      <c r="I48" s="1161"/>
      <c r="J48" s="1162"/>
      <c r="K48" s="63">
        <v>448</v>
      </c>
      <c r="L48" s="64">
        <v>460</v>
      </c>
      <c r="M48" s="64">
        <v>520</v>
      </c>
      <c r="N48" s="64">
        <v>471</v>
      </c>
      <c r="O48" s="65">
        <v>537</v>
      </c>
      <c r="P48" s="48"/>
      <c r="Q48" s="48"/>
      <c r="R48" s="48"/>
      <c r="S48" s="48"/>
      <c r="T48" s="48"/>
      <c r="U48" s="48"/>
    </row>
    <row r="49" spans="1:21" ht="30.75" customHeight="1" x14ac:dyDescent="0.15">
      <c r="A49" s="48"/>
      <c r="B49" s="1155"/>
      <c r="C49" s="1156"/>
      <c r="D49" s="62"/>
      <c r="E49" s="1161" t="s">
        <v>14</v>
      </c>
      <c r="F49" s="1161"/>
      <c r="G49" s="1161"/>
      <c r="H49" s="1161"/>
      <c r="I49" s="1161"/>
      <c r="J49" s="1162"/>
      <c r="K49" s="63">
        <v>36</v>
      </c>
      <c r="L49" s="64">
        <v>1</v>
      </c>
      <c r="M49" s="64">
        <v>16</v>
      </c>
      <c r="N49" s="64">
        <v>50</v>
      </c>
      <c r="O49" s="65">
        <v>50</v>
      </c>
      <c r="P49" s="48"/>
      <c r="Q49" s="48"/>
      <c r="R49" s="48"/>
      <c r="S49" s="48"/>
      <c r="T49" s="48"/>
      <c r="U49" s="48"/>
    </row>
    <row r="50" spans="1:21" ht="30.75" customHeight="1" x14ac:dyDescent="0.15">
      <c r="A50" s="48"/>
      <c r="B50" s="1155"/>
      <c r="C50" s="1156"/>
      <c r="D50" s="62"/>
      <c r="E50" s="1161" t="s">
        <v>15</v>
      </c>
      <c r="F50" s="1161"/>
      <c r="G50" s="1161"/>
      <c r="H50" s="1161"/>
      <c r="I50" s="1161"/>
      <c r="J50" s="1162"/>
      <c r="K50" s="63">
        <v>49</v>
      </c>
      <c r="L50" s="64">
        <v>37</v>
      </c>
      <c r="M50" s="64">
        <v>29</v>
      </c>
      <c r="N50" s="64">
        <v>21</v>
      </c>
      <c r="O50" s="65">
        <v>18</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1</v>
      </c>
      <c r="O51" s="65">
        <v>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1719</v>
      </c>
      <c r="L52" s="64">
        <v>1656</v>
      </c>
      <c r="M52" s="64">
        <v>1684</v>
      </c>
      <c r="N52" s="64">
        <v>1673</v>
      </c>
      <c r="O52" s="65">
        <v>1584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851</v>
      </c>
      <c r="L53" s="69">
        <v>812</v>
      </c>
      <c r="M53" s="69">
        <v>872</v>
      </c>
      <c r="N53" s="69">
        <v>874</v>
      </c>
      <c r="O53" s="70">
        <v>800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557</v>
      </c>
      <c r="L58" s="84" t="s">
        <v>557</v>
      </c>
      <c r="M58" s="84" t="s">
        <v>557</v>
      </c>
      <c r="N58" s="84" t="s">
        <v>557</v>
      </c>
      <c r="O58" s="85" t="s">
        <v>557</v>
      </c>
    </row>
    <row r="59" spans="1:21" ht="31.5" customHeight="1" x14ac:dyDescent="0.15">
      <c r="B59" s="1171"/>
      <c r="C59" s="1172"/>
      <c r="D59" s="1178" t="s">
        <v>26</v>
      </c>
      <c r="E59" s="1179"/>
      <c r="F59" s="1179"/>
      <c r="G59" s="1179"/>
      <c r="H59" s="1179"/>
      <c r="I59" s="1179"/>
      <c r="J59" s="1180"/>
      <c r="K59" s="86" t="s">
        <v>557</v>
      </c>
      <c r="L59" s="87" t="s">
        <v>557</v>
      </c>
      <c r="M59" s="87" t="s">
        <v>557</v>
      </c>
      <c r="N59" s="87" t="s">
        <v>557</v>
      </c>
      <c r="O59" s="88" t="s">
        <v>557</v>
      </c>
    </row>
    <row r="60" spans="1:21" ht="31.5" customHeight="1" thickBot="1" x14ac:dyDescent="0.2">
      <c r="B60" s="1173"/>
      <c r="C60" s="1174"/>
      <c r="D60" s="1181" t="s">
        <v>27</v>
      </c>
      <c r="E60" s="1182"/>
      <c r="F60" s="1182"/>
      <c r="G60" s="1182"/>
      <c r="H60" s="1182"/>
      <c r="I60" s="1182"/>
      <c r="J60" s="1183"/>
      <c r="K60" s="89" t="s">
        <v>557</v>
      </c>
      <c r="L60" s="90" t="s">
        <v>557</v>
      </c>
      <c r="M60" s="90" t="s">
        <v>557</v>
      </c>
      <c r="N60" s="90" t="s">
        <v>557</v>
      </c>
      <c r="O60" s="91" t="s">
        <v>557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HoUaVJkkabifm0nopmzyqTrvk9BIBGJagE2/nhnIFjTlGDIY38EInNiFXyHUwva6sMRz21RXCA9HyOUh0xSHg==" saltValue="AIFe78Corz0BbW02R2RGg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535</v>
      </c>
      <c r="J40" s="103" t="s">
        <v>536</v>
      </c>
      <c r="K40" s="103" t="s">
        <v>537</v>
      </c>
      <c r="L40" s="103" t="s">
        <v>538</v>
      </c>
      <c r="M40" s="104" t="s">
        <v>539</v>
      </c>
    </row>
    <row r="41" spans="2:13" ht="27.75" customHeight="1" x14ac:dyDescent="0.15">
      <c r="B41" s="1184" t="s">
        <v>30</v>
      </c>
      <c r="C41" s="1185"/>
      <c r="D41" s="105"/>
      <c r="E41" s="1190" t="s">
        <v>31</v>
      </c>
      <c r="F41" s="1190"/>
      <c r="G41" s="1190"/>
      <c r="H41" s="1191"/>
      <c r="I41" s="355">
        <v>19712</v>
      </c>
      <c r="J41" s="356">
        <v>20129</v>
      </c>
      <c r="K41" s="356">
        <v>19184</v>
      </c>
      <c r="L41" s="356">
        <v>18155</v>
      </c>
      <c r="M41" s="357">
        <v>17313</v>
      </c>
    </row>
    <row r="42" spans="2:13" ht="27.75" customHeight="1" x14ac:dyDescent="0.15">
      <c r="B42" s="1186"/>
      <c r="C42" s="1187"/>
      <c r="D42" s="106"/>
      <c r="E42" s="1192" t="s">
        <v>32</v>
      </c>
      <c r="F42" s="1192"/>
      <c r="G42" s="1192"/>
      <c r="H42" s="1193"/>
      <c r="I42" s="358">
        <v>138</v>
      </c>
      <c r="J42" s="359">
        <v>101</v>
      </c>
      <c r="K42" s="359">
        <v>72</v>
      </c>
      <c r="L42" s="359">
        <v>51</v>
      </c>
      <c r="M42" s="360">
        <v>34</v>
      </c>
    </row>
    <row r="43" spans="2:13" ht="27.75" customHeight="1" x14ac:dyDescent="0.15">
      <c r="B43" s="1186"/>
      <c r="C43" s="1187"/>
      <c r="D43" s="106"/>
      <c r="E43" s="1192" t="s">
        <v>33</v>
      </c>
      <c r="F43" s="1192"/>
      <c r="G43" s="1192"/>
      <c r="H43" s="1193"/>
      <c r="I43" s="358">
        <v>4505</v>
      </c>
      <c r="J43" s="359">
        <v>4283</v>
      </c>
      <c r="K43" s="359">
        <v>4079</v>
      </c>
      <c r="L43" s="359">
        <v>3857</v>
      </c>
      <c r="M43" s="360">
        <v>4294</v>
      </c>
    </row>
    <row r="44" spans="2:13" ht="27.75" customHeight="1" x14ac:dyDescent="0.15">
      <c r="B44" s="1186"/>
      <c r="C44" s="1187"/>
      <c r="D44" s="106"/>
      <c r="E44" s="1192" t="s">
        <v>34</v>
      </c>
      <c r="F44" s="1192"/>
      <c r="G44" s="1192"/>
      <c r="H44" s="1193"/>
      <c r="I44" s="358">
        <v>602</v>
      </c>
      <c r="J44" s="359">
        <v>602</v>
      </c>
      <c r="K44" s="359">
        <v>587</v>
      </c>
      <c r="L44" s="359">
        <v>538</v>
      </c>
      <c r="M44" s="360">
        <v>488</v>
      </c>
    </row>
    <row r="45" spans="2:13" ht="27.75" customHeight="1" x14ac:dyDescent="0.15">
      <c r="B45" s="1186"/>
      <c r="C45" s="1187"/>
      <c r="D45" s="106"/>
      <c r="E45" s="1192" t="s">
        <v>35</v>
      </c>
      <c r="F45" s="1192"/>
      <c r="G45" s="1192"/>
      <c r="H45" s="1193"/>
      <c r="I45" s="358">
        <v>3166</v>
      </c>
      <c r="J45" s="359">
        <v>3243</v>
      </c>
      <c r="K45" s="359">
        <v>3191</v>
      </c>
      <c r="L45" s="359">
        <v>3189</v>
      </c>
      <c r="M45" s="360">
        <v>3247</v>
      </c>
    </row>
    <row r="46" spans="2:13" ht="27.75" customHeight="1" x14ac:dyDescent="0.15">
      <c r="B46" s="1186"/>
      <c r="C46" s="1187"/>
      <c r="D46" s="107"/>
      <c r="E46" s="1192" t="s">
        <v>36</v>
      </c>
      <c r="F46" s="1192"/>
      <c r="G46" s="1192"/>
      <c r="H46" s="1193"/>
      <c r="I46" s="358">
        <v>13</v>
      </c>
      <c r="J46" s="359">
        <v>4</v>
      </c>
      <c r="K46" s="359">
        <v>4</v>
      </c>
      <c r="L46" s="359">
        <v>4</v>
      </c>
      <c r="M46" s="360">
        <v>10</v>
      </c>
    </row>
    <row r="47" spans="2:13" ht="27.75" customHeight="1" x14ac:dyDescent="0.15">
      <c r="B47" s="1186"/>
      <c r="C47" s="1187"/>
      <c r="D47" s="108"/>
      <c r="E47" s="1194" t="s">
        <v>37</v>
      </c>
      <c r="F47" s="1195"/>
      <c r="G47" s="1195"/>
      <c r="H47" s="1196"/>
      <c r="I47" s="358" t="s">
        <v>497</v>
      </c>
      <c r="J47" s="359" t="s">
        <v>497</v>
      </c>
      <c r="K47" s="359" t="s">
        <v>497</v>
      </c>
      <c r="L47" s="359" t="s">
        <v>497</v>
      </c>
      <c r="M47" s="360" t="s">
        <v>497</v>
      </c>
    </row>
    <row r="48" spans="2:13" ht="27.75" customHeight="1" x14ac:dyDescent="0.15">
      <c r="B48" s="1186"/>
      <c r="C48" s="1187"/>
      <c r="D48" s="106"/>
      <c r="E48" s="1192" t="s">
        <v>38</v>
      </c>
      <c r="F48" s="1192"/>
      <c r="G48" s="1192"/>
      <c r="H48" s="1193"/>
      <c r="I48" s="358" t="s">
        <v>497</v>
      </c>
      <c r="J48" s="359" t="s">
        <v>497</v>
      </c>
      <c r="K48" s="359" t="s">
        <v>497</v>
      </c>
      <c r="L48" s="359" t="s">
        <v>497</v>
      </c>
      <c r="M48" s="360" t="s">
        <v>497</v>
      </c>
    </row>
    <row r="49" spans="2:13" ht="27.75" customHeight="1" x14ac:dyDescent="0.15">
      <c r="B49" s="1188"/>
      <c r="C49" s="1189"/>
      <c r="D49" s="106"/>
      <c r="E49" s="1192" t="s">
        <v>39</v>
      </c>
      <c r="F49" s="1192"/>
      <c r="G49" s="1192"/>
      <c r="H49" s="1193"/>
      <c r="I49" s="358" t="s">
        <v>497</v>
      </c>
      <c r="J49" s="359" t="s">
        <v>497</v>
      </c>
      <c r="K49" s="359" t="s">
        <v>497</v>
      </c>
      <c r="L49" s="359" t="s">
        <v>497</v>
      </c>
      <c r="M49" s="360" t="s">
        <v>497</v>
      </c>
    </row>
    <row r="50" spans="2:13" ht="27.75" customHeight="1" x14ac:dyDescent="0.15">
      <c r="B50" s="1197" t="s">
        <v>40</v>
      </c>
      <c r="C50" s="1198"/>
      <c r="D50" s="109"/>
      <c r="E50" s="1192" t="s">
        <v>41</v>
      </c>
      <c r="F50" s="1192"/>
      <c r="G50" s="1192"/>
      <c r="H50" s="1193"/>
      <c r="I50" s="358">
        <v>4186</v>
      </c>
      <c r="J50" s="359">
        <v>4493</v>
      </c>
      <c r="K50" s="359">
        <v>5636</v>
      </c>
      <c r="L50" s="359">
        <v>6285</v>
      </c>
      <c r="M50" s="360">
        <v>7092</v>
      </c>
    </row>
    <row r="51" spans="2:13" ht="27.75" customHeight="1" x14ac:dyDescent="0.15">
      <c r="B51" s="1186"/>
      <c r="C51" s="1187"/>
      <c r="D51" s="106"/>
      <c r="E51" s="1192" t="s">
        <v>42</v>
      </c>
      <c r="F51" s="1192"/>
      <c r="G51" s="1192"/>
      <c r="H51" s="1193"/>
      <c r="I51" s="358">
        <v>909</v>
      </c>
      <c r="J51" s="359">
        <v>869</v>
      </c>
      <c r="K51" s="359">
        <v>827</v>
      </c>
      <c r="L51" s="359">
        <v>751</v>
      </c>
      <c r="M51" s="360">
        <v>730</v>
      </c>
    </row>
    <row r="52" spans="2:13" ht="27.75" customHeight="1" x14ac:dyDescent="0.15">
      <c r="B52" s="1188"/>
      <c r="C52" s="1189"/>
      <c r="D52" s="106"/>
      <c r="E52" s="1192" t="s">
        <v>43</v>
      </c>
      <c r="F52" s="1192"/>
      <c r="G52" s="1192"/>
      <c r="H52" s="1193"/>
      <c r="I52" s="358">
        <v>16982</v>
      </c>
      <c r="J52" s="359">
        <v>16985</v>
      </c>
      <c r="K52" s="359">
        <v>16715</v>
      </c>
      <c r="L52" s="359">
        <v>15854</v>
      </c>
      <c r="M52" s="360">
        <v>15151</v>
      </c>
    </row>
    <row r="53" spans="2:13" ht="27.75" customHeight="1" thickBot="1" x14ac:dyDescent="0.2">
      <c r="B53" s="1199" t="s">
        <v>19</v>
      </c>
      <c r="C53" s="1200"/>
      <c r="D53" s="110"/>
      <c r="E53" s="1201" t="s">
        <v>44</v>
      </c>
      <c r="F53" s="1201"/>
      <c r="G53" s="1201"/>
      <c r="H53" s="1202"/>
      <c r="I53" s="361">
        <v>6059</v>
      </c>
      <c r="J53" s="362">
        <v>6016</v>
      </c>
      <c r="K53" s="362">
        <v>3940</v>
      </c>
      <c r="L53" s="362">
        <v>2904</v>
      </c>
      <c r="M53" s="363">
        <v>2412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CgKJlz5ln9EAPcUnRBF9qXNa3gvx0GklyZ1eB2aISL1n9BHE5ZJdz2BpPg/eXkpDnY3xWPfxhiIBNVc4rglZA==" saltValue="bNn0/uV6Y8AYpaRdWkwZ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537</v>
      </c>
      <c r="G54" s="119" t="s">
        <v>538</v>
      </c>
      <c r="H54" s="120" t="s">
        <v>539</v>
      </c>
    </row>
    <row r="55" spans="2:8" ht="52.5" customHeight="1" x14ac:dyDescent="0.15">
      <c r="B55" s="121"/>
      <c r="C55" s="1211" t="s">
        <v>46</v>
      </c>
      <c r="D55" s="1211"/>
      <c r="E55" s="1212"/>
      <c r="F55" s="122">
        <v>2003</v>
      </c>
      <c r="G55" s="122">
        <v>2521</v>
      </c>
      <c r="H55" s="123">
        <v>3055</v>
      </c>
    </row>
    <row r="56" spans="2:8" ht="52.5" customHeight="1" x14ac:dyDescent="0.15">
      <c r="B56" s="124"/>
      <c r="C56" s="1213" t="s">
        <v>47</v>
      </c>
      <c r="D56" s="1213"/>
      <c r="E56" s="1214"/>
      <c r="F56" s="125">
        <v>841</v>
      </c>
      <c r="G56" s="125">
        <v>613</v>
      </c>
      <c r="H56" s="126">
        <v>652</v>
      </c>
    </row>
    <row r="57" spans="2:8" ht="53.25" customHeight="1" x14ac:dyDescent="0.15">
      <c r="B57" s="124"/>
      <c r="C57" s="1215" t="s">
        <v>48</v>
      </c>
      <c r="D57" s="1215"/>
      <c r="E57" s="1216"/>
      <c r="F57" s="127">
        <v>4231</v>
      </c>
      <c r="G57" s="127">
        <v>4585</v>
      </c>
      <c r="H57" s="128">
        <v>4787</v>
      </c>
    </row>
    <row r="58" spans="2:8" ht="45.75" customHeight="1" x14ac:dyDescent="0.15">
      <c r="B58" s="129"/>
      <c r="C58" s="1203" t="s">
        <v>568</v>
      </c>
      <c r="D58" s="1204"/>
      <c r="E58" s="1205"/>
      <c r="F58" s="130">
        <v>1421</v>
      </c>
      <c r="G58" s="130">
        <v>1431</v>
      </c>
      <c r="H58" s="131">
        <v>1436</v>
      </c>
    </row>
    <row r="59" spans="2:8" ht="45.75" customHeight="1" x14ac:dyDescent="0.15">
      <c r="B59" s="129"/>
      <c r="C59" s="1203" t="s">
        <v>572</v>
      </c>
      <c r="D59" s="1204"/>
      <c r="E59" s="1205"/>
      <c r="F59" s="130">
        <v>813</v>
      </c>
      <c r="G59" s="130">
        <v>1068</v>
      </c>
      <c r="H59" s="131">
        <v>1104</v>
      </c>
    </row>
    <row r="60" spans="2:8" ht="45.75" customHeight="1" x14ac:dyDescent="0.15">
      <c r="B60" s="129"/>
      <c r="C60" s="1203" t="s">
        <v>569</v>
      </c>
      <c r="D60" s="1204"/>
      <c r="E60" s="1205"/>
      <c r="F60" s="130">
        <v>537</v>
      </c>
      <c r="G60" s="130">
        <v>555</v>
      </c>
      <c r="H60" s="131">
        <v>592</v>
      </c>
    </row>
    <row r="61" spans="2:8" ht="45.75" customHeight="1" x14ac:dyDescent="0.15">
      <c r="B61" s="129"/>
      <c r="C61" s="1203" t="s">
        <v>570</v>
      </c>
      <c r="D61" s="1204"/>
      <c r="E61" s="1205"/>
      <c r="F61" s="130">
        <v>495</v>
      </c>
      <c r="G61" s="130">
        <v>522</v>
      </c>
      <c r="H61" s="131">
        <v>549</v>
      </c>
    </row>
    <row r="62" spans="2:8" ht="45.75" customHeight="1" thickBot="1" x14ac:dyDescent="0.2">
      <c r="B62" s="132"/>
      <c r="C62" s="1206" t="s">
        <v>571</v>
      </c>
      <c r="D62" s="1207"/>
      <c r="E62" s="1208"/>
      <c r="F62" s="133">
        <v>201</v>
      </c>
      <c r="G62" s="133">
        <v>242</v>
      </c>
      <c r="H62" s="134">
        <v>250</v>
      </c>
    </row>
    <row r="63" spans="2:8" ht="52.5" customHeight="1" thickBot="1" x14ac:dyDescent="0.2">
      <c r="B63" s="135"/>
      <c r="C63" s="1209" t="s">
        <v>49</v>
      </c>
      <c r="D63" s="1209"/>
      <c r="E63" s="1210"/>
      <c r="F63" s="136">
        <v>7076</v>
      </c>
      <c r="G63" s="136">
        <v>7719</v>
      </c>
      <c r="H63" s="137">
        <v>8494</v>
      </c>
    </row>
    <row r="64" spans="2:8" x14ac:dyDescent="0.15"/>
  </sheetData>
  <sheetProtection algorithmName="SHA-512" hashValue="WGf4qsZvKqqVEdSK9q/4BIup/DcKEJaHGSd/5oP70cjlXiCWNzOpjYMX6gPJmnZ2VjZKn1LXky8y6rZY5A7AAQ==" saltValue="+5ZcmRzNCkhY04Oqn6ZK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534</v>
      </c>
      <c r="G2" s="151"/>
      <c r="H2" s="152"/>
    </row>
    <row r="3" spans="1:8" x14ac:dyDescent="0.15">
      <c r="A3" s="148" t="s">
        <v>527</v>
      </c>
      <c r="B3" s="153"/>
      <c r="C3" s="154"/>
      <c r="D3" s="155">
        <v>130498</v>
      </c>
      <c r="E3" s="156"/>
      <c r="F3" s="157">
        <v>94081</v>
      </c>
      <c r="G3" s="158"/>
      <c r="H3" s="159"/>
    </row>
    <row r="4" spans="1:8" x14ac:dyDescent="0.15">
      <c r="A4" s="160"/>
      <c r="B4" s="161"/>
      <c r="C4" s="162"/>
      <c r="D4" s="163">
        <v>67569</v>
      </c>
      <c r="E4" s="164"/>
      <c r="F4" s="165">
        <v>48949</v>
      </c>
      <c r="G4" s="166"/>
      <c r="H4" s="167"/>
    </row>
    <row r="5" spans="1:8" x14ac:dyDescent="0.15">
      <c r="A5" s="148" t="s">
        <v>529</v>
      </c>
      <c r="B5" s="153"/>
      <c r="C5" s="154"/>
      <c r="D5" s="155">
        <v>197526</v>
      </c>
      <c r="E5" s="156"/>
      <c r="F5" s="157">
        <v>92632</v>
      </c>
      <c r="G5" s="158"/>
      <c r="H5" s="159"/>
    </row>
    <row r="6" spans="1:8" x14ac:dyDescent="0.15">
      <c r="A6" s="160"/>
      <c r="B6" s="161"/>
      <c r="C6" s="162"/>
      <c r="D6" s="163">
        <v>122485</v>
      </c>
      <c r="E6" s="164"/>
      <c r="F6" s="165">
        <v>47978</v>
      </c>
      <c r="G6" s="166"/>
      <c r="H6" s="167"/>
    </row>
    <row r="7" spans="1:8" x14ac:dyDescent="0.15">
      <c r="A7" s="148" t="s">
        <v>530</v>
      </c>
      <c r="B7" s="153"/>
      <c r="C7" s="154"/>
      <c r="D7" s="155">
        <v>70527</v>
      </c>
      <c r="E7" s="156"/>
      <c r="F7" s="157">
        <v>96469</v>
      </c>
      <c r="G7" s="158"/>
      <c r="H7" s="159"/>
    </row>
    <row r="8" spans="1:8" x14ac:dyDescent="0.15">
      <c r="A8" s="160"/>
      <c r="B8" s="161"/>
      <c r="C8" s="162"/>
      <c r="D8" s="163">
        <v>34103</v>
      </c>
      <c r="E8" s="164"/>
      <c r="F8" s="165">
        <v>49775</v>
      </c>
      <c r="G8" s="166"/>
      <c r="H8" s="167"/>
    </row>
    <row r="9" spans="1:8" x14ac:dyDescent="0.15">
      <c r="A9" s="148" t="s">
        <v>531</v>
      </c>
      <c r="B9" s="153"/>
      <c r="C9" s="154"/>
      <c r="D9" s="155">
        <v>99423</v>
      </c>
      <c r="E9" s="156"/>
      <c r="F9" s="157">
        <v>85743</v>
      </c>
      <c r="G9" s="158"/>
      <c r="H9" s="159"/>
    </row>
    <row r="10" spans="1:8" x14ac:dyDescent="0.15">
      <c r="A10" s="160"/>
      <c r="B10" s="161"/>
      <c r="C10" s="162"/>
      <c r="D10" s="163">
        <v>52156</v>
      </c>
      <c r="E10" s="164"/>
      <c r="F10" s="165">
        <v>45231</v>
      </c>
      <c r="G10" s="166"/>
      <c r="H10" s="167"/>
    </row>
    <row r="11" spans="1:8" x14ac:dyDescent="0.15">
      <c r="A11" s="148" t="s">
        <v>532</v>
      </c>
      <c r="B11" s="153"/>
      <c r="C11" s="154"/>
      <c r="D11" s="155">
        <v>72644</v>
      </c>
      <c r="E11" s="156"/>
      <c r="F11" s="157">
        <v>92509</v>
      </c>
      <c r="G11" s="158"/>
      <c r="H11" s="159"/>
    </row>
    <row r="12" spans="1:8" x14ac:dyDescent="0.15">
      <c r="A12" s="160"/>
      <c r="B12" s="161"/>
      <c r="C12" s="168"/>
      <c r="D12" s="163">
        <v>25078</v>
      </c>
      <c r="E12" s="164"/>
      <c r="F12" s="165">
        <v>52274</v>
      </c>
      <c r="G12" s="166"/>
      <c r="H12" s="167"/>
    </row>
    <row r="13" spans="1:8" x14ac:dyDescent="0.15">
      <c r="A13" s="148"/>
      <c r="B13" s="153"/>
      <c r="C13" s="169"/>
      <c r="D13" s="170">
        <v>114124</v>
      </c>
      <c r="E13" s="171"/>
      <c r="F13" s="172">
        <v>92287</v>
      </c>
      <c r="G13" s="173"/>
      <c r="H13" s="159"/>
    </row>
    <row r="14" spans="1:8" x14ac:dyDescent="0.15">
      <c r="A14" s="160"/>
      <c r="B14" s="161"/>
      <c r="C14" s="162"/>
      <c r="D14" s="163">
        <v>60278</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8.2799999999999994</v>
      </c>
      <c r="C19" s="174">
        <f>ROUND(VALUE(SUBSTITUTE(実質収支比率等に係る経年分析!G$48,"▲","-")),2)</f>
        <v>5.88</v>
      </c>
      <c r="D19" s="174">
        <f>ROUND(VALUE(SUBSTITUTE(実質収支比率等に係る経年分析!H$48,"▲","-")),2)</f>
        <v>7.02</v>
      </c>
      <c r="E19" s="174">
        <f>ROUND(VALUE(SUBSTITUTE(実質収支比率等に係る経年分析!I$48,"▲","-")),2)</f>
        <v>7.18</v>
      </c>
      <c r="F19" s="174">
        <f>ROUND(VALUE(SUBSTITUTE(実質収支比率等に係る経年分析!J$48,"▲","-")),2)</f>
        <v>5.31</v>
      </c>
    </row>
    <row r="20" spans="1:11" x14ac:dyDescent="0.15">
      <c r="A20" s="174" t="s">
        <v>53</v>
      </c>
      <c r="B20" s="174">
        <f>ROUND(VALUE(SUBSTITUTE(実質収支比率等に係る経年分析!F$47,"▲","-")),2)</f>
        <v>10.75</v>
      </c>
      <c r="C20" s="174">
        <f>ROUND(VALUE(SUBSTITUTE(実質収支比率等に係る経年分析!G$47,"▲","-")),2)</f>
        <v>12.76</v>
      </c>
      <c r="D20" s="174">
        <f>ROUND(VALUE(SUBSTITUTE(実質収支比率等に係る経年分析!H$47,"▲","-")),2)</f>
        <v>20.57</v>
      </c>
      <c r="E20" s="174">
        <f>ROUND(VALUE(SUBSTITUTE(実質収支比率等に係る経年分析!I$47,"▲","-")),2)</f>
        <v>27.13</v>
      </c>
      <c r="F20" s="174">
        <f>ROUND(VALUE(SUBSTITUTE(実質収支比率等に係る経年分析!J$47,"▲","-")),2)</f>
        <v>33.01</v>
      </c>
    </row>
    <row r="21" spans="1:11" x14ac:dyDescent="0.15">
      <c r="A21" s="174" t="s">
        <v>54</v>
      </c>
      <c r="B21" s="174">
        <f>IF(ISNUMBER(VALUE(SUBSTITUTE(実質収支比率等に係る経年分析!F$49,"▲","-"))),ROUND(VALUE(SUBSTITUTE(実質収支比率等に係る経年分析!F$49,"▲","-")),2),NA())</f>
        <v>0.5</v>
      </c>
      <c r="C21" s="174">
        <f>IF(ISNUMBER(VALUE(SUBSTITUTE(実質収支比率等に係る経年分析!G$49,"▲","-"))),ROUND(VALUE(SUBSTITUTE(実質収支比率等に係る経年分析!G$49,"▲","-")),2),NA())</f>
        <v>0.71</v>
      </c>
      <c r="D21" s="174">
        <f>IF(ISNUMBER(VALUE(SUBSTITUTE(実質収支比率等に係る経年分析!H$49,"▲","-"))),ROUND(VALUE(SUBSTITUTE(実質収支比率等に係る経年分析!H$49,"▲","-")),2),NA())</f>
        <v>9.56</v>
      </c>
      <c r="E21" s="174">
        <f>IF(ISNUMBER(VALUE(SUBSTITUTE(実質収支比率等に係る経年分析!I$49,"▲","-"))),ROUND(VALUE(SUBSTITUTE(実質収支比率等に係る経年分析!I$49,"▲","-")),2),NA())</f>
        <v>9.24</v>
      </c>
      <c r="F21" s="174">
        <f>IF(ISNUMBER(VALUE(SUBSTITUTE(実質収支比率等に係る経年分析!J$49,"▲","-"))),ROUND(VALUE(SUBSTITUTE(実質収支比率等に係る経年分析!J$49,"▲","-")),2),NA())</f>
        <v>3.87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0.27</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臨海土地造成事業特別会計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0.13</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0.33</v>
      </c>
    </row>
    <row r="31" spans="1:11" x14ac:dyDescent="0.15">
      <c r="A31" s="175" t="str">
        <f>IF(連結実質赤字比率に係る赤字・黒字の構成分析!C$39="",NA(),連結実質赤字比率に係る赤字・黒字の構成分析!C$39)</f>
        <v>工業団地造成事業特別会計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1.31</v>
      </c>
    </row>
    <row r="34" spans="1:16" x14ac:dyDescent="0.15">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4.5199999999999996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6.88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1719</v>
      </c>
      <c r="E42" s="176"/>
      <c r="F42" s="176"/>
      <c r="G42" s="176">
        <f>'実質公債費比率（分子）の構造'!L$52</f>
        <v>1656</v>
      </c>
      <c r="H42" s="176"/>
      <c r="I42" s="176"/>
      <c r="J42" s="176">
        <f>'実質公債費比率（分子）の構造'!M$52</f>
        <v>1684</v>
      </c>
      <c r="K42" s="176"/>
      <c r="L42" s="176"/>
      <c r="M42" s="176">
        <f>'実質公債費比率（分子）の構造'!N$52</f>
        <v>1673</v>
      </c>
      <c r="N42" s="176"/>
      <c r="O42" s="176"/>
      <c r="P42" s="176">
        <f>'実質公債費比率（分子）の構造'!O$52</f>
        <v>1584</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1</v>
      </c>
      <c r="O43" s="176"/>
      <c r="P43" s="176"/>
    </row>
    <row r="44" spans="1:16" x14ac:dyDescent="0.15">
      <c r="A44" s="176" t="s">
        <v>62</v>
      </c>
      <c r="B44" s="176">
        <f>'実質公債費比率（分子）の構造'!K$50</f>
        <v>49</v>
      </c>
      <c r="C44" s="176"/>
      <c r="D44" s="176"/>
      <c r="E44" s="176">
        <f>'実質公債費比率（分子）の構造'!L$50</f>
        <v>37</v>
      </c>
      <c r="F44" s="176"/>
      <c r="G44" s="176"/>
      <c r="H44" s="176">
        <f>'実質公債費比率（分子）の構造'!M$50</f>
        <v>29</v>
      </c>
      <c r="I44" s="176"/>
      <c r="J44" s="176"/>
      <c r="K44" s="176">
        <f>'実質公債費比率（分子）の構造'!N$50</f>
        <v>21</v>
      </c>
      <c r="L44" s="176"/>
      <c r="M44" s="176"/>
      <c r="N44" s="176">
        <f>'実質公債費比率（分子）の構造'!O$50</f>
        <v>18</v>
      </c>
      <c r="O44" s="176"/>
      <c r="P44" s="176"/>
    </row>
    <row r="45" spans="1:16" x14ac:dyDescent="0.15">
      <c r="A45" s="176" t="s">
        <v>63</v>
      </c>
      <c r="B45" s="176">
        <f>'実質公債費比率（分子）の構造'!K$49</f>
        <v>36</v>
      </c>
      <c r="C45" s="176"/>
      <c r="D45" s="176"/>
      <c r="E45" s="176">
        <f>'実質公債費比率（分子）の構造'!L$49</f>
        <v>1</v>
      </c>
      <c r="F45" s="176"/>
      <c r="G45" s="176"/>
      <c r="H45" s="176">
        <f>'実質公債費比率（分子）の構造'!M$49</f>
        <v>16</v>
      </c>
      <c r="I45" s="176"/>
      <c r="J45" s="176"/>
      <c r="K45" s="176">
        <f>'実質公債費比率（分子）の構造'!N$49</f>
        <v>50</v>
      </c>
      <c r="L45" s="176"/>
      <c r="M45" s="176"/>
      <c r="N45" s="176">
        <f>'実質公債費比率（分子）の構造'!O$49</f>
        <v>50</v>
      </c>
      <c r="O45" s="176"/>
      <c r="P45" s="176"/>
    </row>
    <row r="46" spans="1:16" x14ac:dyDescent="0.15">
      <c r="A46" s="176" t="s">
        <v>64</v>
      </c>
      <c r="B46" s="176">
        <f>'実質公債費比率（分子）の構造'!K$48</f>
        <v>448</v>
      </c>
      <c r="C46" s="176"/>
      <c r="D46" s="176"/>
      <c r="E46" s="176">
        <f>'実質公債費比率（分子）の構造'!L$48</f>
        <v>460</v>
      </c>
      <c r="F46" s="176"/>
      <c r="G46" s="176"/>
      <c r="H46" s="176">
        <f>'実質公債費比率（分子）の構造'!M$48</f>
        <v>520</v>
      </c>
      <c r="I46" s="176"/>
      <c r="J46" s="176"/>
      <c r="K46" s="176">
        <f>'実質公債費比率（分子）の構造'!N$48</f>
        <v>471</v>
      </c>
      <c r="L46" s="176"/>
      <c r="M46" s="176"/>
      <c r="N46" s="176">
        <f>'実質公債費比率（分子）の構造'!O$48</f>
        <v>537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2037</v>
      </c>
      <c r="C49" s="176"/>
      <c r="D49" s="176"/>
      <c r="E49" s="176">
        <f>'実質公債費比率（分子）の構造'!L$45</f>
        <v>1970</v>
      </c>
      <c r="F49" s="176"/>
      <c r="G49" s="176"/>
      <c r="H49" s="176">
        <f>'実質公債費比率（分子）の構造'!M$45</f>
        <v>1991</v>
      </c>
      <c r="I49" s="176"/>
      <c r="J49" s="176"/>
      <c r="K49" s="176">
        <f>'実質公債費比率（分子）の構造'!N$45</f>
        <v>2004</v>
      </c>
      <c r="L49" s="176"/>
      <c r="M49" s="176"/>
      <c r="N49" s="176">
        <f>'実質公債費比率（分子）の構造'!O$45</f>
        <v>1778</v>
      </c>
      <c r="O49" s="176"/>
      <c r="P49" s="176"/>
    </row>
    <row r="50" spans="1:16" x14ac:dyDescent="0.15">
      <c r="A50" s="176" t="s">
        <v>67</v>
      </c>
      <c r="B50" s="176" t="e">
        <f>NA()</f>
        <v>#N/A</v>
      </c>
      <c r="C50" s="176">
        <f>IF(ISNUMBER('実質公債費比率（分子）の構造'!K$53),'実質公債費比率（分子）の構造'!K$53,NA())</f>
        <v>851</v>
      </c>
      <c r="D50" s="176" t="e">
        <f>NA()</f>
        <v>#N/A</v>
      </c>
      <c r="E50" s="176" t="e">
        <f>NA()</f>
        <v>#N/A</v>
      </c>
      <c r="F50" s="176">
        <f>IF(ISNUMBER('実質公債費比率（分子）の構造'!L$53),'実質公債費比率（分子）の構造'!L$53,NA())</f>
        <v>812</v>
      </c>
      <c r="G50" s="176" t="e">
        <f>NA()</f>
        <v>#N/A</v>
      </c>
      <c r="H50" s="176" t="e">
        <f>NA()</f>
        <v>#N/A</v>
      </c>
      <c r="I50" s="176">
        <f>IF(ISNUMBER('実質公債費比率（分子）の構造'!M$53),'実質公債費比率（分子）の構造'!M$53,NA())</f>
        <v>872</v>
      </c>
      <c r="J50" s="176" t="e">
        <f>NA()</f>
        <v>#N/A</v>
      </c>
      <c r="K50" s="176" t="e">
        <f>NA()</f>
        <v>#N/A</v>
      </c>
      <c r="L50" s="176">
        <f>IF(ISNUMBER('実質公債費比率（分子）の構造'!N$53),'実質公債費比率（分子）の構造'!N$53,NA())</f>
        <v>874</v>
      </c>
      <c r="M50" s="176" t="e">
        <f>NA()</f>
        <v>#N/A</v>
      </c>
      <c r="N50" s="176" t="e">
        <f>NA()</f>
        <v>#N/A</v>
      </c>
      <c r="O50" s="176">
        <f>IF(ISNUMBER('実質公債費比率（分子）の構造'!O$53),'実質公債費比率（分子）の構造'!O$53,NA())</f>
        <v>800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16982</v>
      </c>
      <c r="E56" s="175"/>
      <c r="F56" s="175"/>
      <c r="G56" s="175">
        <f>'将来負担比率（分子）の構造'!J$52</f>
        <v>16985</v>
      </c>
      <c r="H56" s="175"/>
      <c r="I56" s="175"/>
      <c r="J56" s="175">
        <f>'将来負担比率（分子）の構造'!K$52</f>
        <v>16715</v>
      </c>
      <c r="K56" s="175"/>
      <c r="L56" s="175"/>
      <c r="M56" s="175">
        <f>'将来負担比率（分子）の構造'!L$52</f>
        <v>15854</v>
      </c>
      <c r="N56" s="175"/>
      <c r="O56" s="175"/>
      <c r="P56" s="175">
        <f>'将来負担比率（分子）の構造'!M$52</f>
        <v>15151</v>
      </c>
    </row>
    <row r="57" spans="1:16" x14ac:dyDescent="0.15">
      <c r="A57" s="175" t="s">
        <v>42</v>
      </c>
      <c r="B57" s="175"/>
      <c r="C57" s="175"/>
      <c r="D57" s="175">
        <f>'将来負担比率（分子）の構造'!I$51</f>
        <v>909</v>
      </c>
      <c r="E57" s="175"/>
      <c r="F57" s="175"/>
      <c r="G57" s="175">
        <f>'将来負担比率（分子）の構造'!J$51</f>
        <v>869</v>
      </c>
      <c r="H57" s="175"/>
      <c r="I57" s="175"/>
      <c r="J57" s="175">
        <f>'将来負担比率（分子）の構造'!K$51</f>
        <v>827</v>
      </c>
      <c r="K57" s="175"/>
      <c r="L57" s="175"/>
      <c r="M57" s="175">
        <f>'将来負担比率（分子）の構造'!L$51</f>
        <v>751</v>
      </c>
      <c r="N57" s="175"/>
      <c r="O57" s="175"/>
      <c r="P57" s="175">
        <f>'将来負担比率（分子）の構造'!M$51</f>
        <v>730</v>
      </c>
    </row>
    <row r="58" spans="1:16" x14ac:dyDescent="0.15">
      <c r="A58" s="175" t="s">
        <v>41</v>
      </c>
      <c r="B58" s="175"/>
      <c r="C58" s="175"/>
      <c r="D58" s="175">
        <f>'将来負担比率（分子）の構造'!I$50</f>
        <v>4186</v>
      </c>
      <c r="E58" s="175"/>
      <c r="F58" s="175"/>
      <c r="G58" s="175">
        <f>'将来負担比率（分子）の構造'!J$50</f>
        <v>4493</v>
      </c>
      <c r="H58" s="175"/>
      <c r="I58" s="175"/>
      <c r="J58" s="175">
        <f>'将来負担比率（分子）の構造'!K$50</f>
        <v>5636</v>
      </c>
      <c r="K58" s="175"/>
      <c r="L58" s="175"/>
      <c r="M58" s="175">
        <f>'将来負担比率（分子）の構造'!L$50</f>
        <v>6285</v>
      </c>
      <c r="N58" s="175"/>
      <c r="O58" s="175"/>
      <c r="P58" s="175">
        <f>'将来負担比率（分子）の構造'!M$50</f>
        <v>7092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13</v>
      </c>
      <c r="C61" s="175"/>
      <c r="D61" s="175"/>
      <c r="E61" s="175">
        <f>'将来負担比率（分子）の構造'!J$46</f>
        <v>4</v>
      </c>
      <c r="F61" s="175"/>
      <c r="G61" s="175"/>
      <c r="H61" s="175">
        <f>'将来負担比率（分子）の構造'!K$46</f>
        <v>4</v>
      </c>
      <c r="I61" s="175"/>
      <c r="J61" s="175"/>
      <c r="K61" s="175">
        <f>'将来負担比率（分子）の構造'!L$46</f>
        <v>4</v>
      </c>
      <c r="L61" s="175"/>
      <c r="M61" s="175"/>
      <c r="N61" s="175">
        <f>'将来負担比率（分子）の構造'!M$46</f>
        <v>10</v>
      </c>
      <c r="O61" s="175"/>
      <c r="P61" s="175"/>
    </row>
    <row r="62" spans="1:16" x14ac:dyDescent="0.15">
      <c r="A62" s="175" t="s">
        <v>35</v>
      </c>
      <c r="B62" s="175">
        <f>'将来負担比率（分子）の構造'!I$45</f>
        <v>3166</v>
      </c>
      <c r="C62" s="175"/>
      <c r="D62" s="175"/>
      <c r="E62" s="175">
        <f>'将来負担比率（分子）の構造'!J$45</f>
        <v>3243</v>
      </c>
      <c r="F62" s="175"/>
      <c r="G62" s="175"/>
      <c r="H62" s="175">
        <f>'将来負担比率（分子）の構造'!K$45</f>
        <v>3191</v>
      </c>
      <c r="I62" s="175"/>
      <c r="J62" s="175"/>
      <c r="K62" s="175">
        <f>'将来負担比率（分子）の構造'!L$45</f>
        <v>3189</v>
      </c>
      <c r="L62" s="175"/>
      <c r="M62" s="175"/>
      <c r="N62" s="175">
        <f>'将来負担比率（分子）の構造'!M$45</f>
        <v>3247</v>
      </c>
      <c r="O62" s="175"/>
      <c r="P62" s="175"/>
    </row>
    <row r="63" spans="1:16" x14ac:dyDescent="0.15">
      <c r="A63" s="175" t="s">
        <v>34</v>
      </c>
      <c r="B63" s="175">
        <f>'将来負担比率（分子）の構造'!I$44</f>
        <v>602</v>
      </c>
      <c r="C63" s="175"/>
      <c r="D63" s="175"/>
      <c r="E63" s="175">
        <f>'将来負担比率（分子）の構造'!J$44</f>
        <v>602</v>
      </c>
      <c r="F63" s="175"/>
      <c r="G63" s="175"/>
      <c r="H63" s="175">
        <f>'将来負担比率（分子）の構造'!K$44</f>
        <v>587</v>
      </c>
      <c r="I63" s="175"/>
      <c r="J63" s="175"/>
      <c r="K63" s="175">
        <f>'将来負担比率（分子）の構造'!L$44</f>
        <v>538</v>
      </c>
      <c r="L63" s="175"/>
      <c r="M63" s="175"/>
      <c r="N63" s="175">
        <f>'将来負担比率（分子）の構造'!M$44</f>
        <v>488</v>
      </c>
      <c r="O63" s="175"/>
      <c r="P63" s="175"/>
    </row>
    <row r="64" spans="1:16" x14ac:dyDescent="0.15">
      <c r="A64" s="175" t="s">
        <v>33</v>
      </c>
      <c r="B64" s="175">
        <f>'将来負担比率（分子）の構造'!I$43</f>
        <v>4505</v>
      </c>
      <c r="C64" s="175"/>
      <c r="D64" s="175"/>
      <c r="E64" s="175">
        <f>'将来負担比率（分子）の構造'!J$43</f>
        <v>4283</v>
      </c>
      <c r="F64" s="175"/>
      <c r="G64" s="175"/>
      <c r="H64" s="175">
        <f>'将来負担比率（分子）の構造'!K$43</f>
        <v>4079</v>
      </c>
      <c r="I64" s="175"/>
      <c r="J64" s="175"/>
      <c r="K64" s="175">
        <f>'将来負担比率（分子）の構造'!L$43</f>
        <v>3857</v>
      </c>
      <c r="L64" s="175"/>
      <c r="M64" s="175"/>
      <c r="N64" s="175">
        <f>'将来負担比率（分子）の構造'!M$43</f>
        <v>4294</v>
      </c>
      <c r="O64" s="175"/>
      <c r="P64" s="175"/>
    </row>
    <row r="65" spans="1:16" x14ac:dyDescent="0.15">
      <c r="A65" s="175" t="s">
        <v>32</v>
      </c>
      <c r="B65" s="175">
        <f>'将来負担比率（分子）の構造'!I$42</f>
        <v>138</v>
      </c>
      <c r="C65" s="175"/>
      <c r="D65" s="175"/>
      <c r="E65" s="175">
        <f>'将来負担比率（分子）の構造'!J$42</f>
        <v>101</v>
      </c>
      <c r="F65" s="175"/>
      <c r="G65" s="175"/>
      <c r="H65" s="175">
        <f>'将来負担比率（分子）の構造'!K$42</f>
        <v>72</v>
      </c>
      <c r="I65" s="175"/>
      <c r="J65" s="175"/>
      <c r="K65" s="175">
        <f>'将来負担比率（分子）の構造'!L$42</f>
        <v>51</v>
      </c>
      <c r="L65" s="175"/>
      <c r="M65" s="175"/>
      <c r="N65" s="175">
        <f>'将来負担比率（分子）の構造'!M$42</f>
        <v>34</v>
      </c>
      <c r="O65" s="175"/>
      <c r="P65" s="175"/>
    </row>
    <row r="66" spans="1:16" x14ac:dyDescent="0.15">
      <c r="A66" s="175" t="s">
        <v>31</v>
      </c>
      <c r="B66" s="175">
        <f>'将来負担比率（分子）の構造'!I$41</f>
        <v>19712</v>
      </c>
      <c r="C66" s="175"/>
      <c r="D66" s="175"/>
      <c r="E66" s="175">
        <f>'将来負担比率（分子）の構造'!J$41</f>
        <v>20129</v>
      </c>
      <c r="F66" s="175"/>
      <c r="G66" s="175"/>
      <c r="H66" s="175">
        <f>'将来負担比率（分子）の構造'!K$41</f>
        <v>19184</v>
      </c>
      <c r="I66" s="175"/>
      <c r="J66" s="175"/>
      <c r="K66" s="175">
        <f>'将来負担比率（分子）の構造'!L$41</f>
        <v>18155</v>
      </c>
      <c r="L66" s="175"/>
      <c r="M66" s="175"/>
      <c r="N66" s="175">
        <f>'将来負担比率（分子）の構造'!M$41</f>
        <v>17313</v>
      </c>
      <c r="O66" s="175"/>
      <c r="P66" s="175"/>
    </row>
    <row r="67" spans="1:16" x14ac:dyDescent="0.15">
      <c r="A67" s="175" t="s">
        <v>71</v>
      </c>
      <c r="B67" s="175" t="e">
        <f>NA()</f>
        <v>#N/A</v>
      </c>
      <c r="C67" s="175">
        <f>IF(ISNUMBER('将来負担比率（分子）の構造'!I$53), IF('将来負担比率（分子）の構造'!I$53 &lt; 0, 0, '将来負担比率（分子）の構造'!I$53), NA())</f>
        <v>6059</v>
      </c>
      <c r="D67" s="175" t="e">
        <f>NA()</f>
        <v>#N/A</v>
      </c>
      <c r="E67" s="175" t="e">
        <f>NA()</f>
        <v>#N/A</v>
      </c>
      <c r="F67" s="175">
        <f>IF(ISNUMBER('将来負担比率（分子）の構造'!J$53), IF('将来負担比率（分子）の構造'!J$53 &lt; 0, 0, '将来負担比率（分子）の構造'!J$53), NA())</f>
        <v>6016</v>
      </c>
      <c r="G67" s="175" t="e">
        <f>NA()</f>
        <v>#N/A</v>
      </c>
      <c r="H67" s="175" t="e">
        <f>NA()</f>
        <v>#N/A</v>
      </c>
      <c r="I67" s="175">
        <f>IF(ISNUMBER('将来負担比率（分子）の構造'!K$53), IF('将来負担比率（分子）の構造'!K$53 &lt; 0, 0, '将来負担比率（分子）の構造'!K$53), NA())</f>
        <v>3940</v>
      </c>
      <c r="J67" s="175" t="e">
        <f>NA()</f>
        <v>#N/A</v>
      </c>
      <c r="K67" s="175" t="e">
        <f>NA()</f>
        <v>#N/A</v>
      </c>
      <c r="L67" s="175">
        <f>IF(ISNUMBER('将来負担比率（分子）の構造'!L$53), IF('将来負担比率（分子）の構造'!L$53 &lt; 0, 0, '将来負担比率（分子）の構造'!L$53), NA())</f>
        <v>2904</v>
      </c>
      <c r="M67" s="175" t="e">
        <f>NA()</f>
        <v>#N/A</v>
      </c>
      <c r="N67" s="175" t="e">
        <f>NA()</f>
        <v>#N/A</v>
      </c>
      <c r="O67" s="175">
        <f>IF(ISNUMBER('将来負担比率（分子）の構造'!M$53), IF('将来負担比率（分子）の構造'!M$53 &lt; 0, 0, '将来負担比率（分子）の構造'!M$53), NA())</f>
        <v>2412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2003</v>
      </c>
      <c r="C72" s="179">
        <f>基金残高に係る経年分析!G55</f>
        <v>2521</v>
      </c>
      <c r="D72" s="179">
        <f>基金残高に係る経年分析!H55</f>
        <v>3055</v>
      </c>
    </row>
    <row r="73" spans="1:16" x14ac:dyDescent="0.15">
      <c r="A73" s="178" t="s">
        <v>74</v>
      </c>
      <c r="B73" s="179">
        <f>基金残高に係る経年分析!F56</f>
        <v>841</v>
      </c>
      <c r="C73" s="179">
        <f>基金残高に係る経年分析!G56</f>
        <v>613</v>
      </c>
      <c r="D73" s="179">
        <f>基金残高に係る経年分析!H56</f>
        <v>652</v>
      </c>
    </row>
    <row r="74" spans="1:16" x14ac:dyDescent="0.15">
      <c r="A74" s="178" t="s">
        <v>75</v>
      </c>
      <c r="B74" s="179">
        <f>基金残高に係る経年分析!F57</f>
        <v>4231</v>
      </c>
      <c r="C74" s="179">
        <f>基金残高に係る経年分析!G57</f>
        <v>4585</v>
      </c>
      <c r="D74" s="179">
        <f>基金残高に係る経年分析!H57</f>
        <v>4787</v>
      </c>
    </row>
  </sheetData>
  <sheetProtection algorithmName="SHA-512" hashValue="9zFD8e8ekop20Zs56l/hzO05mSykcf03F3xfKqmgxLGSOekNrxX2pOM7bZmnTn1eSjRiaRpBNYz7JAqCL+nM6w==" saltValue="AdeIC5fdcWW0YfnfNm3s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2025-03-13T04:28:21Z</cp:lastPrinted>
  <dcterms:created xsi:type="dcterms:W3CDTF">2025-02-19T05:06:37Z</dcterms:created>
  <dcterms:modified xsi:type="dcterms:W3CDTF">2025-03-18T04:18:03Z</dcterms:modified>
  <cp:category/>
</cp:coreProperties>
</file>