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2520\40財政班\203 財政状況資料集（内容確認等）\令和５年度決算（R6年度作業）\05_HP掲載\各団体データ\"/>
    </mc:Choice>
  </mc:AlternateContent>
  <xr:revisionPtr revIDLastSave="0" documentId="13_ncr:1_{1C642381-35D9-45CA-AD18-092AFF9D8B77}" xr6:coauthVersionLast="47" xr6:coauthVersionMax="47" xr10:uidLastSave="{00000000-0000-0000-0000-000000000000}"/>
  <bookViews>
    <workbookView xWindow="1275" yWindow="-120" windowWidth="27645"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AM37" i="10"/>
  <c r="C37" i="10"/>
  <c r="C36" i="10"/>
  <c r="C35" i="10"/>
  <c r="CO34" i="10"/>
  <c r="CO35" i="10" s="1"/>
  <c r="CO36" i="10" s="1"/>
  <c r="CO37" i="10" s="1"/>
  <c r="BW34" i="10"/>
  <c r="BW35" i="10" s="1"/>
  <c r="BW36" i="10" s="1"/>
  <c r="BW37" i="10" s="1"/>
  <c r="BW38" i="10" s="1"/>
  <c r="BW39" i="10" s="1"/>
  <c r="BW40" i="10" s="1"/>
  <c r="BW41" i="10" s="1"/>
  <c r="BW42" i="10" s="1"/>
  <c r="C34" i="10"/>
  <c r="AM34" i="10" l="1"/>
  <c r="AM35" i="10" s="1"/>
  <c r="AM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<sst xmlns="http://schemas.openxmlformats.org/spreadsheetml/2006/main" count="1102" uniqueCount="574">
  <si>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</si>
  <si>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</si>
  <si>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</si>
  <si>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</si>
  <si>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</si>
  <si>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</si>
  <si>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</si>
  <si>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</si>
  <si>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</si>
  <si>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</si>
  <si>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</si>
  <si>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</si>
  <si>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</si>
  <si>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</si>
  <si>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</si>
  <si>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</si>
  <si>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</si>
  <si>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</si>
  <si>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</si>
  <si>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</si>
  <si>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</si>
  <si>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</si>
  <si>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</si>
  <si>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</si>
  <si>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</si>
  <si>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</si>
  <si>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</si>
  <si>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</si>
  <si>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</si>
  <si>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</si>
  <si>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</si>
  <si>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</si>
  <si>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</si>
  <si>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</si>
  <si>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</si>
  <si>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</si>
  <si>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</si>
  <si>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</si>
  <si>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</si>
  <si>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</si>
  <si>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</si>
  <si>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</si>
  <si>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</si>
  <si>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</si>
  <si>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</si>
  <si>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</si>
  <si>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</si>
  <si>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</si>
  <si>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</si>
  <si>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</si>
  <si>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</si>
  <si>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</si>
  <si>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</si>
  <si>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</si>
  <si>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</si>
  <si>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</si>
  <si>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</si>
  <si>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</si>
  <si>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</si>
  <si>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</si>
  <si>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</si>
  <si>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</si>
  <si>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</si>
  <si>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</si>
  <si>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</si>
  <si>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</si>
  <si>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</si>
  <si>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</si>
  <si>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</si>
  <si>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</si>
  <si>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</si>
  <si>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</si>
  <si>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</si>
  <si>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</si>
  <si>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</si>
  <si>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</si>
  <si>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</si>
  <si>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</si>
  <si>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</si>
  <si>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</si>
  <si>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</si>
  <si>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</si>
  <si>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</si>
  <si>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</si>
  <si>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</si>
  <si>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</si>
  <si>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</si>
  <si>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</si>
  <si>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</si>
  <si>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</si>
  <si>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</si>
  <si>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</si>
  <si>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</si>
  <si>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</si>
  <si>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平戸市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</si>
  <si>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</si>
  <si>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</si>
  <si>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</si>
  <si>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</si>
  <si>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</si>
  <si>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</si>
  <si>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</si>
  <si>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</si>
  <si>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</si>
  <si>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</si>
  <si>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</si>
  <si>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</si>
  <si>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</si>
  <si>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</si>
  <si>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</si>
  <si>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</si>
  <si>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</si>
  <si>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</si>
  <si>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</si>
  <si>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</si>
  <si>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</si>
  <si>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</si>
  <si>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</si>
  <si>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</si>
  <si>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</si>
  <si>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</si>
  <si>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</si>
  <si>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</si>
  <si>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</si>
  <si>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</si>
  <si>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</si>
  <si>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</si>
  <si>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</si>
  <si>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</si>
  <si>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</si>
  <si>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</si>
  <si>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</si>
  <si>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</si>
  <si>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</si>
  <si>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</si>
  <si>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</si>
  <si>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</si>
  <si>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</si>
  <si>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</si>
  <si>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</si>
  <si>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</si>
  <si>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</si>
  <si>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</si>
  <si>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</si>
  <si>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</si>
  <si>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</si>
  <si>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</si>
  <si>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</si>
  <si>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</si>
  <si>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</si>
  <si>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</si>
  <si>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</si>
  <si>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</si>
  <si>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</si>
  <si>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</si>
  <si>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</si>
  <si>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</si>
  <si>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</si>
  <si>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</si>
  <si>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</si>
  <si>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</si>
  <si>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</si>
  <si>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</si>
  <si>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</si>
  <si>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</si>
  <si>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</si>
  <si>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</si>
  <si>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</si>
  <si>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</si>
  <si>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</si>
  <si>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</si>
  <si>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</si>
  <si>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</si>
  <si>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</si>
  <si>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</si>
  <si>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</si>
  <si>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</si>
  <si>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</si>
  <si>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</si>
  <si>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</si>
  <si>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</si>
  <si>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</si>
  <si>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</si>
  <si>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</si>
  <si>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</si>
  <si>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</si>
  <si>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</si>
  <si>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</si>
  <si>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</si>
  <si>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</si>
  <si>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</si>
  <si>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</si>
  <si>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</si>
  <si>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</si>
  <si>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</si>
  <si>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</si>
  <si>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</si>
  <si>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</si>
  <si>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</si>
  <si>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</si>
  <si>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</si>
  <si>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</si>
  <si>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</si>
  <si>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</si>
  <si>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長崎県平戸市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</si>
  <si>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</si>
  <si>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</si>
  <si>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</si>
  <si>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</si>
  <si>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</si>
  <si>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</si>
  <si>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</si>
  <si>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</si>
  <si>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</si>
  <si>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</si>
  <si>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</si>
  <si>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</si>
  <si>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</si>
  <si>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</si>
  <si>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</si>
  <si>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</si>
  <si>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</si>
  <si>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</si>
  <si>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</si>
  <si>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</si>
  <si>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</si>
  <si>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</si>
  <si>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</si>
  <si>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</si>
  <si>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</si>
  <si>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</si>
  <si>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</si>
  <si>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</si>
  <si>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</si>
  <si>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</si>
  <si>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</si>
  <si>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</si>
  <si>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</si>
  <si>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</si>
  <si>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</si>
  <si>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</si>
  <si>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</si>
  <si>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</si>
  <si>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</si>
  <si>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</si>
  <si>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</si>
  <si>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</si>
  <si>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</si>
  <si>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</si>
  <si>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</si>
  <si>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</si>
  <si>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</si>
  <si>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</si>
  <si>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</si>
  <si>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</si>
  <si>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</si>
  <si>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</si>
  <si>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</si>
  <si>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</si>
  <si>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</si>
  <si>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</si>
  <si>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</si>
  <si>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</si>
  <si>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</si>
  <si>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</si>
  <si>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</si>
  <si>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</si>
  <si>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</si>
  <si>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</si>
  <si>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</si>
  <si>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</si>
  <si>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</si>
  <si>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</si>
  <si>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</si>
  <si>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</si>
  <si>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</si>
  <si>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</si>
  <si>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</si>
  <si>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</si>
  <si>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</si>
  <si>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</si>
  <si>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</si>
  <si>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</si>
  <si>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</si>
  <si>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</si>
  <si>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</si>
  <si>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</si>
  <si>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</si>
  <si>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</si>
  <si>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</si>
  <si>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</si>
  <si>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</si>
  <si>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</si>
  <si>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</si>
  <si>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</si>
  <si>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</si>
  <si>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</si>
  <si>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</si>
  <si>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</si>
  <si>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</si>
  <si>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</si>
  <si>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</si>
  <si>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</si>
  <si>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</si>
  <si>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</si>
  <si>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</si>
  <si>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</si>
  <si>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</si>
  <si>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</si>
  <si>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</si>
  <si>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</si>
  <si>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</si>
  <si>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</si>
  <si>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</si>
  <si>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</si>
  <si>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</si>
  <si>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</si>
  <si>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</si>
  <si>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</si>
  <si>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</si>
  <si>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</si>
  <si>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</si>
  <si>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</si>
  <si>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</si>
  <si>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</si>
  <si>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</si>
  <si>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</si>
  <si>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</si>
  <si>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</si>
  <si>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</si>
  <si>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</si>
  <si>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</si>
  <si>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</si>
  <si>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</si>
  <si>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</si>
  <si>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</si>
  <si>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</si>
  <si>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</si>
  <si>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</si>
  <si>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</si>
  <si>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</si>
  <si>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</si>
  <si>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</si>
  <si>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</si>
  <si>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</si>
  <si>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</si>
  <si>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</si>
  <si>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</si>
  <si>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</si>
  <si>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</si>
  <si>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</si>
  <si>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</si>
  <si>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</si>
  <si>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</si>
  <si>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</si>
  <si>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長崎県平戸市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</si>
  <si>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</si>
  <si>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</si>
  <si>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</si>
  <si>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</si>
  <si>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</si>
  <si>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</si>
  <si>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</si>
  <si>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</si>
  <si>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</si>
  <si>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</si>
  <si>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</si>
  <si>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</si>
  <si>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</si>
  <si>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</si>
  <si>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</si>
  <si>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</si>
  <si>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</si>
  <si>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</si>
  <si>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</si>
  <si>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</si>
  <si>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</si>
  <si>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</si>
  <si>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</si>
  <si>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</si>
  <si>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</si>
  <si>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</si>
  <si>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</si>
  <si>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</si>
  <si>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</si>
  <si>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</si>
  <si>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</si>
  <si>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</si>
  <si>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</si>
  <si>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</si>
  <si>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</si>
  <si>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</si>
  <si>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</si>
  <si>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</si>
  <si>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</si>
  <si>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交通船事業会計</t>
    <phoneticPr fontId="5"/>
  </si>
  <si>
    <t>病院事業会計</t>
    <phoneticPr fontId="5"/>
  </si>
  <si>
    <t>農業集落排水事業特別会計</t>
    <phoneticPr fontId="5"/>
  </si>
  <si>
    <t>法非適用企業</t>
    <phoneticPr fontId="5"/>
  </si>
  <si>
    <t>あづち大島いさりびの里事業特別会計</t>
    <phoneticPr fontId="5"/>
  </si>
  <si>
    <t>宅地開発事業特別会計</t>
    <phoneticPr fontId="5"/>
  </si>
  <si>
    <t>工業団地事業特別会計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</si>
  <si>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</si>
  <si>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</si>
  <si>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</si>
  <si>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</si>
  <si>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</si>
  <si>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</si>
  <si>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</si>
  <si>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</si>
  <si>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</si>
  <si>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</si>
  <si>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</si>
  <si>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</si>
  <si>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</si>
  <si>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</si>
  <si>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</si>
  <si>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</si>
  <si>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</si>
  <si>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</si>
  <si>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</si>
  <si>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</si>
  <si>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</si>
  <si>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</si>
  <si>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</si>
  <si>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</si>
  <si>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</si>
  <si>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</si>
  <si>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</si>
  <si>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</si>
  <si>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</si>
  <si>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</si>
  <si>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</si>
  <si>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</si>
  <si>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</si>
  <si>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</si>
  <si>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</si>
  <si>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</si>
  <si>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</si>
  <si>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</si>
  <si>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</si>
  <si>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</si>
  <si>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</si>
  <si>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</si>
  <si>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</si>
  <si>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</si>
  <si>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</si>
  <si>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</si>
  <si>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</si>
  <si>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</si>
  <si>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</si>
  <si>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</si>
  <si>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</si>
  <si>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</si>
  <si>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</si>
  <si>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</si>
  <si>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</si>
  <si>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</si>
  <si>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</si>
  <si>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</si>
  <si>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</si>
  <si>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</si>
  <si>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</si>
  <si>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</si>
  <si>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</si>
  <si>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</si>
  <si>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</si>
  <si>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</si>
  <si>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</si>
  <si>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</si>
  <si>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</si>
  <si>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</si>
  <si>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</si>
  <si>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</si>
  <si>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</si>
  <si>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</si>
  <si>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</si>
  <si>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</si>
  <si>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</si>
  <si>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</si>
  <si>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</si>
  <si>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</si>
  <si>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</si>
  <si>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</si>
  <si>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</si>
  <si>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</si>
  <si>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</si>
  <si>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</si>
  <si>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</si>
  <si>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</si>
  <si>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</si>
  <si>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</si>
  <si>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</si>
  <si>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</si>
  <si>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</si>
  <si>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</si>
  <si>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</si>
  <si>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</si>
  <si>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</si>
  <si>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</si>
  <si>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</si>
  <si>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</si>
  <si>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</si>
  <si>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</si>
  <si>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</si>
  <si>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</si>
  <si>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</si>
  <si>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</si>
  <si>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</si>
  <si>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</si>
  <si>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</si>
  <si>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</si>
  <si>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</si>
  <si>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</si>
  <si>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</si>
  <si>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</si>
  <si>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</si>
  <si>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</si>
  <si>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</si>
  <si>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</si>
  <si>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</si>
  <si>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</si>
  <si>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</si>
  <si>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</si>
  <si>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</si>
  <si>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</si>
  <si>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</si>
  <si>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</si>
  <si>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</si>
  <si>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</si>
  <si>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</si>
  <si>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</si>
  <si>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</si>
  <si>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</si>
  <si>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</si>
  <si>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</si>
  <si>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</si>
  <si>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病院事業会計</t>
  </si>
  <si>
    <t>水道事業会計</t>
  </si>
  <si>
    <t>一般会計</t>
  </si>
  <si>
    <t>交通船事業会計</t>
  </si>
  <si>
    <t>介護保険特別会計</t>
  </si>
  <si>
    <t>国民健康保険特別会計</t>
  </si>
  <si>
    <t>後期高齢者医療特別会計</t>
  </si>
  <si>
    <t>駐車場事業特別会計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</si>
  <si>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</si>
  <si>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</si>
  <si>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</si>
  <si>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</si>
  <si>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</si>
  <si>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</si>
  <si>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</si>
  <si>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</si>
  <si>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</si>
  <si>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北松北部環境組合</t>
    <rPh sb="0" eb="2">
      <t>ホクショウ</t>
    </rPh>
    <rPh sb="2" eb="4">
      <t>ホクブ</t>
    </rPh>
    <rPh sb="4" eb="6">
      <t>カンキョウ</t>
    </rPh>
    <rPh sb="6" eb="8">
      <t>クミアイ</t>
    </rPh>
    <phoneticPr fontId="10"/>
  </si>
  <si>
    <t>長崎県市町村総合事務組合(一般会計)</t>
    <rPh sb="0" eb="3">
      <t>ナガサキケン</t>
    </rPh>
    <rPh sb="3" eb="6">
      <t>シチョウソン</t>
    </rPh>
    <rPh sb="6" eb="8">
      <t>ソウゴウ</t>
    </rPh>
    <rPh sb="8" eb="10">
      <t>ジム</t>
    </rPh>
    <rPh sb="10" eb="12">
      <t>クミアイ</t>
    </rPh>
    <rPh sb="13" eb="17">
      <t>イッパンカイケイ</t>
    </rPh>
    <phoneticPr fontId="10"/>
  </si>
  <si>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10"/>
  </si>
  <si>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10"/>
  </si>
  <si>
    <t>長崎県市町村総合事務組合(公平委員会事業特別会計)</t>
    <rPh sb="0" eb="3">
      <t>ナガサキケン</t>
    </rPh>
    <rPh sb="3" eb="6">
      <t>シチョウソン</t>
    </rPh>
    <rPh sb="6" eb="8">
      <t>ソウゴウ</t>
    </rPh>
    <rPh sb="8" eb="10">
      <t>ジム</t>
    </rPh>
    <rPh sb="10" eb="12">
      <t>クミアイ</t>
    </rPh>
    <rPh sb="13" eb="18">
      <t>コウヘイイインカイ</t>
    </rPh>
    <rPh sb="18" eb="20">
      <t>ジギョウ</t>
    </rPh>
    <rPh sb="20" eb="22">
      <t>トクベツ</t>
    </rPh>
    <rPh sb="22" eb="24">
      <t>カイケイ</t>
    </rPh>
    <phoneticPr fontId="10"/>
  </si>
  <si>
    <t>長崎県市町村総合事務組合(行政不服審査会事業特別会計)</t>
    <rPh sb="0" eb="3">
      <t>ナガサキケン</t>
    </rPh>
    <rPh sb="3" eb="6">
      <t>シチョウソン</t>
    </rPh>
    <rPh sb="6" eb="8">
      <t>ソウゴウ</t>
    </rPh>
    <rPh sb="8" eb="10">
      <t>ジム</t>
    </rPh>
    <rPh sb="10" eb="12">
      <t>クミアイ</t>
    </rPh>
    <rPh sb="13" eb="20">
      <t>ギョウセイフフクシンサカイ</t>
    </rPh>
    <rPh sb="20" eb="22">
      <t>ジギョウ</t>
    </rPh>
    <rPh sb="22" eb="24">
      <t>トクベツ</t>
    </rPh>
    <rPh sb="24" eb="26">
      <t>カイケイ</t>
    </rPh>
    <phoneticPr fontId="10"/>
  </si>
  <si>
    <t>長崎県市町村総合事務組合(交通災害共済事業特別会計)</t>
    <rPh sb="0" eb="3">
      <t>ナガサキケン</t>
    </rPh>
    <rPh sb="3" eb="6">
      <t>シチョウソン</t>
    </rPh>
    <rPh sb="6" eb="8">
      <t>ソウゴウ</t>
    </rPh>
    <rPh sb="8" eb="10">
      <t>ジム</t>
    </rPh>
    <rPh sb="10" eb="12">
      <t>クミアイ</t>
    </rPh>
    <rPh sb="13" eb="19">
      <t>コウツウサイガイキョウサイ</t>
    </rPh>
    <rPh sb="19" eb="21">
      <t>ジギョウ</t>
    </rPh>
    <rPh sb="21" eb="23">
      <t>トクベツ</t>
    </rPh>
    <rPh sb="23" eb="25">
      <t>カイケイ</t>
    </rPh>
    <phoneticPr fontId="10"/>
  </si>
  <si>
    <t>長崎県後期高齢者医療広域連合(普通会計)</t>
    <rPh sb="0" eb="2">
      <t>ナガサキ</t>
    </rPh>
    <rPh sb="2" eb="3">
      <t>ケン</t>
    </rPh>
    <rPh sb="3" eb="5">
      <t>コウキ</t>
    </rPh>
    <rPh sb="5" eb="8">
      <t>コウレイシャ</t>
    </rPh>
    <rPh sb="8" eb="10">
      <t>イリョウ</t>
    </rPh>
    <rPh sb="10" eb="12">
      <t>コウイキ</t>
    </rPh>
    <rPh sb="12" eb="14">
      <t>レンゴウ</t>
    </rPh>
    <rPh sb="15" eb="17">
      <t>フツウ</t>
    </rPh>
    <rPh sb="17" eb="19">
      <t>カイケイ</t>
    </rPh>
    <phoneticPr fontId="10"/>
  </si>
  <si>
    <t>長崎県後期高齢者医療広域連合(後期高齢者医療事業会計)</t>
    <phoneticPr fontId="10"/>
  </si>
  <si>
    <t>平戸市振興公社</t>
    <rPh sb="0" eb="3">
      <t>ヒラドシ</t>
    </rPh>
    <rPh sb="3" eb="7">
      <t>シンコウコウシャ</t>
    </rPh>
    <phoneticPr fontId="10"/>
  </si>
  <si>
    <t>的山大島風力発電所</t>
    <rPh sb="0" eb="2">
      <t>アヅチ</t>
    </rPh>
    <rPh sb="2" eb="4">
      <t>オオシマ</t>
    </rPh>
    <rPh sb="4" eb="9">
      <t>フウリョクハツデンショ</t>
    </rPh>
    <phoneticPr fontId="10"/>
  </si>
  <si>
    <t>田平風力発電所</t>
    <rPh sb="0" eb="2">
      <t>タビラ</t>
    </rPh>
    <rPh sb="2" eb="7">
      <t>フウリョクハツデンショ</t>
    </rPh>
    <phoneticPr fontId="10"/>
  </si>
  <si>
    <t>長崎県林業公社</t>
    <rPh sb="0" eb="3">
      <t>ナガサキケン</t>
    </rPh>
    <rPh sb="3" eb="7">
      <t>リンギョウコウシャ</t>
    </rPh>
    <phoneticPr fontId="10"/>
  </si>
  <si>
    <t>〇</t>
    <phoneticPr fontId="2"/>
  </si>
  <si>
    <t>新しいまちづくり基金</t>
    <rPh sb="0" eb="1">
      <t>アタラ</t>
    </rPh>
    <rPh sb="8" eb="10">
      <t>キキン</t>
    </rPh>
    <phoneticPr fontId="5"/>
  </si>
  <si>
    <t>「やらんば！平戸」応援基金</t>
    <rPh sb="6" eb="8">
      <t>ヒラド</t>
    </rPh>
    <rPh sb="9" eb="11">
      <t>オウエン</t>
    </rPh>
    <rPh sb="11" eb="13">
      <t>キキン</t>
    </rPh>
    <phoneticPr fontId="5"/>
  </si>
  <si>
    <t>ひらどふれあい福祉基金</t>
    <rPh sb="7" eb="9">
      <t>フクシ</t>
    </rPh>
    <rPh sb="9" eb="11">
      <t>キキン</t>
    </rPh>
    <phoneticPr fontId="5"/>
  </si>
  <si>
    <t>ひらど生き活きまちづくり基金</t>
    <rPh sb="3" eb="4">
      <t>イ</t>
    </rPh>
    <rPh sb="5" eb="6">
      <t>イ</t>
    </rPh>
    <rPh sb="12" eb="14">
      <t>キキン</t>
    </rPh>
    <phoneticPr fontId="5"/>
  </si>
  <si>
    <t>森林環境譲与税基金</t>
    <rPh sb="0" eb="2">
      <t>シンリン</t>
    </rPh>
    <rPh sb="2" eb="4">
      <t>カンキョウ</t>
    </rPh>
    <rPh sb="4" eb="7">
      <t>ジョウヨゼイ</t>
    </rPh>
    <rPh sb="7" eb="9">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</si>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</sst>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29EE-45A9-BA71-3715649BEE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127339</c:v>
                </c:pt>
                <c:pt idx="1">
                  <c:v>146490</c:v>
                </c:pt>
                <c:pt idx="2">
                  <c:v>153865</c:v>
                </c:pt>
                <c:pt idx="3">
                  <c:v>112954</c:v>
                </c:pt>
                <c:pt idx="4">
                  <c:v>126780</c:v>
                </c:pt>
              </c:numCache>
            </c:numRef>
          </c:val>
          <c:smooth val="0"/>
          <c:extLst>
            <c:ext xmlns:c16="http://schemas.microsoft.com/office/drawing/2014/chart" uri="{C3380CC4-5D6E-409C-BE32-E72D297353CC}">
              <c16:uniqueId val="{00000001-29EE-45A9-BA71-3715649BEE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2.2799999999999998</c:v>
                </c:pt>
                <c:pt idx="1">
                  <c:v>1</c:v>
                </c:pt>
                <c:pt idx="2">
                  <c:v>4.67</c:v>
                </c:pt>
                <c:pt idx="3">
                  <c:v>4.4400000000000004</c:v>
                </c:pt>
                <c:pt idx="4">
                  <c:v>3.6</c:v>
                </c:pt>
              </c:numCache>
            </c:numRef>
          </c:val>
          <c:extLst>
            <c:ext xmlns:c16="http://schemas.microsoft.com/office/drawing/2014/chart" uri="{C3380CC4-5D6E-409C-BE32-E72D297353CC}">
              <c16:uniqueId val="{00000000-E77D-4799-9B40-972372EE07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21.64</c:v>
                </c:pt>
                <c:pt idx="1">
                  <c:v>21.51</c:v>
                </c:pt>
                <c:pt idx="2">
                  <c:v>23.86</c:v>
                </c:pt>
                <c:pt idx="3">
                  <c:v>27.02</c:v>
                </c:pt>
                <c:pt idx="4">
                  <c:v>29.6</c:v>
                </c:pt>
              </c:numCache>
            </c:numRef>
          </c:val>
          <c:extLst>
            <c:ext xmlns:c16="http://schemas.microsoft.com/office/drawing/2014/chart" uri="{C3380CC4-5D6E-409C-BE32-E72D297353CC}">
              <c16:uniqueId val="{00000001-E77D-4799-9B40-972372EE077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7.09</c:v>
                </c:pt>
                <c:pt idx="1">
                  <c:v>5.58</c:v>
                </c:pt>
                <c:pt idx="2">
                  <c:v>9.74</c:v>
                </c:pt>
                <c:pt idx="3">
                  <c:v>2.11</c:v>
                </c:pt>
                <c:pt idx="4">
                  <c:v>1.49</c:v>
                </c:pt>
              </c:numCache>
            </c:numRef>
          </c:val>
          <c:smooth val="0"/>
          <c:extLst>
            <c:ext xmlns:c16="http://schemas.microsoft.com/office/drawing/2014/chart" uri="{C3380CC4-5D6E-409C-BE32-E72D297353CC}">
              <c16:uniqueId val="{00000002-E77D-4799-9B40-972372EE077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0.49</c:v>
                </c:pt>
                <c:pt idx="2">
                  <c:v>#N/A</c:v>
                </c:pt>
                <c:pt idx="3">
                  <c:v>0.45</c:v>
                </c:pt>
                <c:pt idx="4">
                  <c:v>#N/A</c:v>
                </c:pt>
                <c:pt idx="5">
                  <c:v>0.37</c:v>
                </c:pt>
                <c:pt idx="6">
                  <c:v>#N/A</c:v>
                </c:pt>
                <c:pt idx="7">
                  <c:v>0.38</c:v>
                </c:pt>
                <c:pt idx="8">
                  <c:v>#N/A</c:v>
                </c:pt>
                <c:pt idx="9">
                  <c:v>0</c:v>
                </c:pt>
              </c:numCache>
            </c:numRef>
          </c:val>
          <c:extLst>
            <c:ext xmlns:c16="http://schemas.microsoft.com/office/drawing/2014/chart" uri="{C3380CC4-5D6E-409C-BE32-E72D297353CC}">
              <c16:uniqueId val="{00000000-047A-45F9-892D-2FD1A0C0FD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7A-45F9-892D-2FD1A0C0FD42}"/>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47A-45F9-892D-2FD1A0C0FD4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047A-45F9-892D-2FD1A0C0FD4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0.73</c:v>
                </c:pt>
                <c:pt idx="2">
                  <c:v>#N/A</c:v>
                </c:pt>
                <c:pt idx="3">
                  <c:v>0.16</c:v>
                </c:pt>
                <c:pt idx="4">
                  <c:v>#N/A</c:v>
                </c:pt>
                <c:pt idx="5">
                  <c:v>0.17</c:v>
                </c:pt>
                <c:pt idx="6">
                  <c:v>#N/A</c:v>
                </c:pt>
                <c:pt idx="7">
                  <c:v>0.43</c:v>
                </c:pt>
                <c:pt idx="8">
                  <c:v>#N/A</c:v>
                </c:pt>
                <c:pt idx="9">
                  <c:v>0.31</c:v>
                </c:pt>
              </c:numCache>
            </c:numRef>
          </c:val>
          <c:extLst>
            <c:ext xmlns:c16="http://schemas.microsoft.com/office/drawing/2014/chart" uri="{C3380CC4-5D6E-409C-BE32-E72D297353CC}">
              <c16:uniqueId val="{00000004-047A-45F9-892D-2FD1A0C0FD4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1.1399999999999999</c:v>
                </c:pt>
                <c:pt idx="2">
                  <c:v>#N/A</c:v>
                </c:pt>
                <c:pt idx="3">
                  <c:v>0.83</c:v>
                </c:pt>
                <c:pt idx="4">
                  <c:v>#N/A</c:v>
                </c:pt>
                <c:pt idx="5">
                  <c:v>0.26</c:v>
                </c:pt>
                <c:pt idx="6">
                  <c:v>#N/A</c:v>
                </c:pt>
                <c:pt idx="7">
                  <c:v>0.63</c:v>
                </c:pt>
                <c:pt idx="8">
                  <c:v>#N/A</c:v>
                </c:pt>
                <c:pt idx="9">
                  <c:v>0.95</c:v>
                </c:pt>
              </c:numCache>
            </c:numRef>
          </c:val>
          <c:extLst>
            <c:ext xmlns:c16="http://schemas.microsoft.com/office/drawing/2014/chart" uri="{C3380CC4-5D6E-409C-BE32-E72D297353CC}">
              <c16:uniqueId val="{00000005-047A-45F9-892D-2FD1A0C0FD42}"/>
            </c:ext>
          </c:extLst>
        </c:ser>
        <c:ser>
          <c:idx val="6"/>
          <c:order val="6"/>
          <c:tx>
            <c:strRef>
              <c:f>データシート!$A$33</c:f>
              <c:strCache>
                <c:ptCount val="1"/>
                <c:pt idx="0">
                  <c:v>交通船事業会計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1.35</c:v>
                </c:pt>
                <c:pt idx="2">
                  <c:v>#N/A</c:v>
                </c:pt>
                <c:pt idx="3">
                  <c:v>1.57</c:v>
                </c:pt>
                <c:pt idx="4">
                  <c:v>#N/A</c:v>
                </c:pt>
                <c:pt idx="5">
                  <c:v>1.67</c:v>
                </c:pt>
                <c:pt idx="6">
                  <c:v>#N/A</c:v>
                </c:pt>
                <c:pt idx="7">
                  <c:v>1.61</c:v>
                </c:pt>
                <c:pt idx="8">
                  <c:v>#N/A</c:v>
                </c:pt>
                <c:pt idx="9">
                  <c:v>1.45</c:v>
                </c:pt>
              </c:numCache>
            </c:numRef>
          </c:val>
          <c:extLst>
            <c:ext xmlns:c16="http://schemas.microsoft.com/office/drawing/2014/chart" uri="{C3380CC4-5D6E-409C-BE32-E72D297353CC}">
              <c16:uniqueId val="{00000006-047A-45F9-892D-2FD1A0C0FD4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2.27</c:v>
                </c:pt>
                <c:pt idx="2">
                  <c:v>#N/A</c:v>
                </c:pt>
                <c:pt idx="3">
                  <c:v>1</c:v>
                </c:pt>
                <c:pt idx="4">
                  <c:v>#N/A</c:v>
                </c:pt>
                <c:pt idx="5">
                  <c:v>4.66</c:v>
                </c:pt>
                <c:pt idx="6">
                  <c:v>#N/A</c:v>
                </c:pt>
                <c:pt idx="7">
                  <c:v>4.43</c:v>
                </c:pt>
                <c:pt idx="8">
                  <c:v>#N/A</c:v>
                </c:pt>
                <c:pt idx="9">
                  <c:v>3.59</c:v>
                </c:pt>
              </c:numCache>
            </c:numRef>
          </c:val>
          <c:extLst>
            <c:ext xmlns:c16="http://schemas.microsoft.com/office/drawing/2014/chart" uri="{C3380CC4-5D6E-409C-BE32-E72D297353CC}">
              <c16:uniqueId val="{00000007-047A-45F9-892D-2FD1A0C0FD4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8.25</c:v>
                </c:pt>
                <c:pt idx="2">
                  <c:v>#N/A</c:v>
                </c:pt>
                <c:pt idx="3">
                  <c:v>8.4499999999999993</c:v>
                </c:pt>
                <c:pt idx="4">
                  <c:v>#N/A</c:v>
                </c:pt>
                <c:pt idx="5">
                  <c:v>9.74</c:v>
                </c:pt>
                <c:pt idx="6">
                  <c:v>#N/A</c:v>
                </c:pt>
                <c:pt idx="7">
                  <c:v>9.36</c:v>
                </c:pt>
                <c:pt idx="8">
                  <c:v>#N/A</c:v>
                </c:pt>
                <c:pt idx="9">
                  <c:v>9.0399999999999991</c:v>
                </c:pt>
              </c:numCache>
            </c:numRef>
          </c:val>
          <c:extLst>
            <c:ext xmlns:c16="http://schemas.microsoft.com/office/drawing/2014/chart" uri="{C3380CC4-5D6E-409C-BE32-E72D297353CC}">
              <c16:uniqueId val="{00000008-047A-45F9-892D-2FD1A0C0FD4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5.74</c:v>
                </c:pt>
                <c:pt idx="2">
                  <c:v>#N/A</c:v>
                </c:pt>
                <c:pt idx="3">
                  <c:v>7.25</c:v>
                </c:pt>
                <c:pt idx="4">
                  <c:v>#N/A</c:v>
                </c:pt>
                <c:pt idx="5">
                  <c:v>9.01</c:v>
                </c:pt>
                <c:pt idx="6">
                  <c:v>#N/A</c:v>
                </c:pt>
                <c:pt idx="7">
                  <c:v>10.8</c:v>
                </c:pt>
                <c:pt idx="8">
                  <c:v>#N/A</c:v>
                </c:pt>
                <c:pt idx="9">
                  <c:v>12.3</c:v>
                </c:pt>
              </c:numCache>
            </c:numRef>
          </c:val>
          <c:extLst>
            <c:ext xmlns:c16="http://schemas.microsoft.com/office/drawing/2014/chart" uri="{C3380CC4-5D6E-409C-BE32-E72D297353CC}">
              <c16:uniqueId val="{00000009-047A-45F9-892D-2FD1A0C0FD4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3120</c:v>
                </c:pt>
                <c:pt idx="5">
                  <c:v>3065</c:v>
                </c:pt>
                <c:pt idx="8">
                  <c:v>3066</c:v>
                </c:pt>
                <c:pt idx="11">
                  <c:v>3032</c:v>
                </c:pt>
                <c:pt idx="14">
                  <c:v>2866</c:v>
                </c:pt>
              </c:numCache>
            </c:numRef>
          </c:val>
          <c:extLst>
            <c:ext xmlns:c16="http://schemas.microsoft.com/office/drawing/2014/chart" uri="{C3380CC4-5D6E-409C-BE32-E72D297353CC}">
              <c16:uniqueId val="{00000000-126A-4F57-82AE-7C4621EC5C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6A-4F57-82AE-7C4621EC5C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126A-4F57-82AE-7C4621EC5C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55</c:v>
                </c:pt>
                <c:pt idx="3">
                  <c:v>1</c:v>
                </c:pt>
                <c:pt idx="6">
                  <c:v>20</c:v>
                </c:pt>
                <c:pt idx="9">
                  <c:v>64</c:v>
                </c:pt>
                <c:pt idx="12">
                  <c:v>65</c:v>
                </c:pt>
              </c:numCache>
            </c:numRef>
          </c:val>
          <c:extLst>
            <c:ext xmlns:c16="http://schemas.microsoft.com/office/drawing/2014/chart" uri="{C3380CC4-5D6E-409C-BE32-E72D297353CC}">
              <c16:uniqueId val="{00000003-126A-4F57-82AE-7C4621EC5C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351</c:v>
                </c:pt>
                <c:pt idx="3">
                  <c:v>306</c:v>
                </c:pt>
                <c:pt idx="6">
                  <c:v>322</c:v>
                </c:pt>
                <c:pt idx="9">
                  <c:v>350</c:v>
                </c:pt>
                <c:pt idx="12">
                  <c:v>353</c:v>
                </c:pt>
              </c:numCache>
            </c:numRef>
          </c:val>
          <c:extLst>
            <c:ext xmlns:c16="http://schemas.microsoft.com/office/drawing/2014/chart" uri="{C3380CC4-5D6E-409C-BE32-E72D297353CC}">
              <c16:uniqueId val="{00000004-126A-4F57-82AE-7C4621EC5C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6A-4F57-82AE-7C4621EC5C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6A-4F57-82AE-7C4621EC5C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3009</c:v>
                </c:pt>
                <c:pt idx="3">
                  <c:v>2827</c:v>
                </c:pt>
                <c:pt idx="6">
                  <c:v>2822</c:v>
                </c:pt>
                <c:pt idx="9">
                  <c:v>2998</c:v>
                </c:pt>
                <c:pt idx="12">
                  <c:v>3010</c:v>
                </c:pt>
              </c:numCache>
            </c:numRef>
          </c:val>
          <c:extLst>
            <c:ext xmlns:c16="http://schemas.microsoft.com/office/drawing/2014/chart" uri="{C3380CC4-5D6E-409C-BE32-E72D297353CC}">
              <c16:uniqueId val="{00000007-126A-4F57-82AE-7C4621EC5C7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296</c:v>
                </c:pt>
                <c:pt idx="2">
                  <c:v>#N/A</c:v>
                </c:pt>
                <c:pt idx="3">
                  <c:v>#N/A</c:v>
                </c:pt>
                <c:pt idx="4">
                  <c:v>70</c:v>
                </c:pt>
                <c:pt idx="5">
                  <c:v>#N/A</c:v>
                </c:pt>
                <c:pt idx="6">
                  <c:v>#N/A</c:v>
                </c:pt>
                <c:pt idx="7">
                  <c:v>99</c:v>
                </c:pt>
                <c:pt idx="8">
                  <c:v>#N/A</c:v>
                </c:pt>
                <c:pt idx="9">
                  <c:v>#N/A</c:v>
                </c:pt>
                <c:pt idx="10">
                  <c:v>381</c:v>
                </c:pt>
                <c:pt idx="11">
                  <c:v>#N/A</c:v>
                </c:pt>
                <c:pt idx="12">
                  <c:v>#N/A</c:v>
                </c:pt>
                <c:pt idx="13">
                  <c:v>563</c:v>
                </c:pt>
                <c:pt idx="14">
                  <c:v>#N/A</c:v>
                </c:pt>
              </c:numCache>
            </c:numRef>
          </c:val>
          <c:smooth val="0"/>
          <c:extLst>
            <c:ext xmlns:c16="http://schemas.microsoft.com/office/drawing/2014/chart" uri="{C3380CC4-5D6E-409C-BE32-E72D297353CC}">
              <c16:uniqueId val="{00000008-126A-4F57-82AE-7C4621EC5C7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23497</c:v>
                </c:pt>
                <c:pt idx="5">
                  <c:v>23806</c:v>
                </c:pt>
                <c:pt idx="8">
                  <c:v>22181</c:v>
                </c:pt>
                <c:pt idx="11">
                  <c:v>20637</c:v>
                </c:pt>
                <c:pt idx="14">
                  <c:v>19473</c:v>
                </c:pt>
              </c:numCache>
            </c:numRef>
          </c:val>
          <c:extLst>
            <c:ext xmlns:c16="http://schemas.microsoft.com/office/drawing/2014/chart" uri="{C3380CC4-5D6E-409C-BE32-E72D297353CC}">
              <c16:uniqueId val="{00000000-4C0D-4311-AF31-FD01677446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703</c:v>
                </c:pt>
                <c:pt idx="5">
                  <c:v>725</c:v>
                </c:pt>
                <c:pt idx="8">
                  <c:v>964</c:v>
                </c:pt>
                <c:pt idx="11">
                  <c:v>907</c:v>
                </c:pt>
                <c:pt idx="14">
                  <c:v>864</c:v>
                </c:pt>
              </c:numCache>
            </c:numRef>
          </c:val>
          <c:extLst>
            <c:ext xmlns:c16="http://schemas.microsoft.com/office/drawing/2014/chart" uri="{C3380CC4-5D6E-409C-BE32-E72D297353CC}">
              <c16:uniqueId val="{00000001-4C0D-4311-AF31-FD01677446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12555</c:v>
                </c:pt>
                <c:pt idx="5">
                  <c:v>12844</c:v>
                </c:pt>
                <c:pt idx="8">
                  <c:v>14091</c:v>
                </c:pt>
                <c:pt idx="11">
                  <c:v>14957</c:v>
                </c:pt>
                <c:pt idx="14">
                  <c:v>15184</c:v>
                </c:pt>
              </c:numCache>
            </c:numRef>
          </c:val>
          <c:extLst>
            <c:ext xmlns:c16="http://schemas.microsoft.com/office/drawing/2014/chart" uri="{C3380CC4-5D6E-409C-BE32-E72D297353CC}">
              <c16:uniqueId val="{00000002-4C0D-4311-AF31-FD01677446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0D-4311-AF31-FD01677446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0D-4311-AF31-FD01677446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13</c:v>
                </c:pt>
                <c:pt idx="3">
                  <c:v>12</c:v>
                </c:pt>
                <c:pt idx="6">
                  <c:v>12</c:v>
                </c:pt>
                <c:pt idx="9">
                  <c:v>11</c:v>
                </c:pt>
                <c:pt idx="12">
                  <c:v>31</c:v>
                </c:pt>
              </c:numCache>
            </c:numRef>
          </c:val>
          <c:extLst>
            <c:ext xmlns:c16="http://schemas.microsoft.com/office/drawing/2014/chart" uri="{C3380CC4-5D6E-409C-BE32-E72D297353CC}">
              <c16:uniqueId val="{00000005-4C0D-4311-AF31-FD01677446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3184</c:v>
                </c:pt>
                <c:pt idx="3">
                  <c:v>3079</c:v>
                </c:pt>
                <c:pt idx="6">
                  <c:v>3065</c:v>
                </c:pt>
                <c:pt idx="9">
                  <c:v>2981</c:v>
                </c:pt>
                <c:pt idx="12">
                  <c:v>2967</c:v>
                </c:pt>
              </c:numCache>
            </c:numRef>
          </c:val>
          <c:extLst>
            <c:ext xmlns:c16="http://schemas.microsoft.com/office/drawing/2014/chart" uri="{C3380CC4-5D6E-409C-BE32-E72D297353CC}">
              <c16:uniqueId val="{00000006-4C0D-4311-AF31-FD01677446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770</c:v>
                </c:pt>
                <c:pt idx="3">
                  <c:v>770</c:v>
                </c:pt>
                <c:pt idx="6">
                  <c:v>751</c:v>
                </c:pt>
                <c:pt idx="9">
                  <c:v>687</c:v>
                </c:pt>
                <c:pt idx="12">
                  <c:v>624</c:v>
                </c:pt>
              </c:numCache>
            </c:numRef>
          </c:val>
          <c:extLst>
            <c:ext xmlns:c16="http://schemas.microsoft.com/office/drawing/2014/chart" uri="{C3380CC4-5D6E-409C-BE32-E72D297353CC}">
              <c16:uniqueId val="{00000007-4C0D-4311-AF31-FD01677446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3049</c:v>
                </c:pt>
                <c:pt idx="3">
                  <c:v>2864</c:v>
                </c:pt>
                <c:pt idx="6">
                  <c:v>2793</c:v>
                </c:pt>
                <c:pt idx="9">
                  <c:v>2687</c:v>
                </c:pt>
                <c:pt idx="12">
                  <c:v>2500</c:v>
                </c:pt>
              </c:numCache>
            </c:numRef>
          </c:val>
          <c:extLst>
            <c:ext xmlns:c16="http://schemas.microsoft.com/office/drawing/2014/chart" uri="{C3380CC4-5D6E-409C-BE32-E72D297353CC}">
              <c16:uniqueId val="{00000008-4C0D-4311-AF31-FD01677446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C0D-4311-AF31-FD01677446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26021</c:v>
                </c:pt>
                <c:pt idx="3">
                  <c:v>26852</c:v>
                </c:pt>
                <c:pt idx="6">
                  <c:v>26723</c:v>
                </c:pt>
                <c:pt idx="9">
                  <c:v>25708</c:v>
                </c:pt>
                <c:pt idx="12">
                  <c:v>24704</c:v>
                </c:pt>
              </c:numCache>
            </c:numRef>
          </c:val>
          <c:extLst>
            <c:ext xmlns:c16="http://schemas.microsoft.com/office/drawing/2014/chart" uri="{C3380CC4-5D6E-409C-BE32-E72D297353CC}">
              <c16:uniqueId val="{0000000A-4C0D-4311-AF31-FD01677446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C0D-4311-AF31-FD01677446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3241</c:v>
                </c:pt>
                <c:pt idx="1">
                  <c:v>3568</c:v>
                </c:pt>
                <c:pt idx="2">
                  <c:v>3879</c:v>
                </c:pt>
              </c:numCache>
            </c:numRef>
          </c:val>
          <c:extLst>
            <c:ext xmlns:c16="http://schemas.microsoft.com/office/drawing/2014/chart" uri="{C3380CC4-5D6E-409C-BE32-E72D297353CC}">
              <c16:uniqueId val="{00000000-354C-4982-88CF-692B179B785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2495</c:v>
                </c:pt>
                <c:pt idx="1">
                  <c:v>2500</c:v>
                </c:pt>
                <c:pt idx="2">
                  <c:v>2510</c:v>
                </c:pt>
              </c:numCache>
            </c:numRef>
          </c:val>
          <c:extLst>
            <c:ext xmlns:c16="http://schemas.microsoft.com/office/drawing/2014/chart" uri="{C3380CC4-5D6E-409C-BE32-E72D297353CC}">
              <c16:uniqueId val="{00000001-354C-4982-88CF-692B179B785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7752</c:v>
                </c:pt>
                <c:pt idx="1">
                  <c:v>8170</c:v>
                </c:pt>
                <c:pt idx="2">
                  <c:v>7869</c:v>
                </c:pt>
              </c:numCache>
            </c:numRef>
          </c:val>
          <c:extLst>
            <c:ext xmlns:c16="http://schemas.microsoft.com/office/drawing/2014/chart" uri="{C3380CC4-5D6E-409C-BE32-E72D297353CC}">
              <c16:uniqueId val="{00000002-354C-4982-88CF-692B179B785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長崎県平戸市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28,537
28,295
235.12
26,530,033
25,639,103
471,087
13,103,856
24,703,826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の横ばいで類似団体や全国、県平均より低い水準で推移している。 これは市内に大型事業所がなく、市の産業構造が中小企業や農林水産業を中心としていることに加え、人口減少により、歳入における市税の割合が低く、財政基盤が弱いことが要因である。そのため、地方交付税に大きく依存した財政構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とも、的確な課税客体の把握と徴収率向上に努め、自主財源の確保に努める。また、国・県補助金の活用など財源確保に努めるとともに、経常経費の削減による歳出の抑制を進め、適正な財政運営を行う。</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68580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合併直後である平成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99.2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％と比較すると年々改善し、平成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年度以降は類似団体の平均を下回っており、令和</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年度は前年度から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91.3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％となった。要因としては、普通交付税、および臨時財政対策債などの歳入が減少（</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経常収支比率影響＋</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）し、また、</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物価高騰や賃金引上げ等の影響により扶助費をはじめほとんどの費目で</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歳出が増加（</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経常収支比率影響＋</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）したためである。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今後とも、経常収支比率の悪化を招くことなく、財政構造の弾力性を確保するためにさらに改善を行っていく必要がある。そのため、市税等の徴収確保、定員適正化計画や財政健全化計画</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に基づいた人件費・物件費の抑制など財源確保と経常経費の抑制に努める。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72753</xdr:rowOff>
    </xdr:from>
    <xdr:to>
      <xdr:col>23</xdr:col>
      <xdr:colOff>133350</xdr:colOff>
      <xdr:row>60</xdr:row>
      <xdr:rowOff>35741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188303"/>
          <a:ext cx="838200" cy="13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140788</xdr:rowOff>
    </xdr:from>
    <xdr:to>
      <xdr:col>19</xdr:col>
      <xdr:colOff>133350</xdr:colOff>
      <xdr:row>59</xdr:row>
      <xdr:rowOff>72753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08488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140788</xdr:rowOff>
    </xdr:from>
    <xdr:to>
      <xdr:col>15</xdr:col>
      <xdr:colOff>82550</xdr:colOff>
      <xdr:row>59</xdr:row>
      <xdr:rowOff>103777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084888"/>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103777</xdr:rowOff>
    </xdr:from>
    <xdr:to>
      <xdr:col>11</xdr:col>
      <xdr:colOff>31750</xdr:colOff>
      <xdr:row>60</xdr:row>
      <xdr:rowOff>28847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21932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156391</xdr:rowOff>
    </xdr:from>
    <xdr:to>
      <xdr:col>23</xdr:col>
      <xdr:colOff>184150</xdr:colOff>
      <xdr:row>60</xdr:row>
      <xdr:rowOff>86541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1468</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1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21953</xdr:rowOff>
    </xdr:from>
    <xdr:to>
      <xdr:col>19</xdr:col>
      <xdr:colOff>184150</xdr:colOff>
      <xdr:row>59</xdr:row>
      <xdr:rowOff>123553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133730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06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89988</xdr:rowOff>
    </xdr:from>
    <xdr:to>
      <xdr:col>15</xdr:col>
      <xdr:colOff>133350</xdr:colOff>
      <xdr:row>59</xdr:row>
      <xdr:rowOff>20138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30315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52977</xdr:rowOff>
    </xdr:from>
    <xdr:to>
      <xdr:col>11</xdr:col>
      <xdr:colOff>82550</xdr:colOff>
      <xdr:row>59</xdr:row>
      <xdr:rowOff>154577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164754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149497</xdr:rowOff>
    </xdr:from>
    <xdr:to>
      <xdr:col>7</xdr:col>
      <xdr:colOff>31750</xdr:colOff>
      <xdr:row>60</xdr:row>
      <xdr:rowOff>79647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89824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[253,485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類似団体平均に比べ高くなっているのは、本市の南北に縦長である地形や有人離島を有する等の地理的要因により行政機関（支所・出張所、教育関連施設、消防出張所等）を複数設置する必要があるため、配置する職員数が多く、人件費の負担が大きくなっていることが要因で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前年度と比較して、人件費は、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人事院勧告によるベースアップ</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や会計年度任用職員期末手当の引上げ等により増加した</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ものの、物件費は、新型コロナウイルス感染症対策経費等が減少した</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ため、全体の決算額としては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減少している</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ゆえに、人口１人当たり額が増加した要因は、人口減少によるものである。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今後も定員適正化計画に基づき職員の適正配置に努めるとともに、公共施設等総合管理計画に基づく施設の集約化・複合化を推進し、公共施設等の適正管理に努める。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116833</xdr:rowOff>
    </xdr:from>
    <xdr:to>
      <xdr:col>23</xdr:col>
      <xdr:colOff>133350</xdr:colOff>
      <xdr:row>82</xdr:row>
      <xdr:rowOff>121214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75733"/>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90824</xdr:rowOff>
    </xdr:from>
    <xdr:to>
      <xdr:col>19</xdr:col>
      <xdr:colOff>133350</xdr:colOff>
      <xdr:row>82</xdr:row>
      <xdr:rowOff>116833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49724"/>
          <a:ext cx="889000" cy="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75047</xdr:rowOff>
    </xdr:from>
    <xdr:to>
      <xdr:col>15</xdr:col>
      <xdr:colOff>82550</xdr:colOff>
      <xdr:row>82</xdr:row>
      <xdr:rowOff>90824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33947"/>
          <a:ext cx="889000" cy="1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59306</xdr:rowOff>
    </xdr:from>
    <xdr:to>
      <xdr:col>11</xdr:col>
      <xdr:colOff>31750</xdr:colOff>
      <xdr:row>82</xdr:row>
      <xdr:rowOff>75047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18206"/>
          <a:ext cx="8890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70414</xdr:rowOff>
    </xdr:from>
    <xdr:to>
      <xdr:col>23</xdr:col>
      <xdr:colOff>184150</xdr:colOff>
      <xdr:row>83</xdr:row>
      <xdr:rowOff>564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2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42491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66033</xdr:rowOff>
    </xdr:from>
    <xdr:to>
      <xdr:col>19</xdr:col>
      <xdr:colOff>184150</xdr:colOff>
      <xdr:row>82</xdr:row>
      <xdr:rowOff>167633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2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152410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11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40024</xdr:rowOff>
    </xdr:from>
    <xdr:to>
      <xdr:col>15</xdr:col>
      <xdr:colOff>133350</xdr:colOff>
      <xdr:row>82</xdr:row>
      <xdr:rowOff>141624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9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126401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8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24247</xdr:rowOff>
    </xdr:from>
    <xdr:to>
      <xdr:col>11</xdr:col>
      <xdr:colOff>82550</xdr:colOff>
      <xdr:row>82</xdr:row>
      <xdr:rowOff>125847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110624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6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8506</xdr:rowOff>
    </xdr:from>
    <xdr:to>
      <xdr:col>7</xdr:col>
      <xdr:colOff>31750</xdr:colOff>
      <xdr:row>82</xdr:row>
      <xdr:rowOff>110106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6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94883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5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類似団体平均と比較して概ね同水準で推移している。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令和５年度は、経験年数階層における職員分布の変動により対前年度比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ポイントの減となった。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今後も本市の財政状況及び類似団体等の状況を踏まえながら、給与の適正化に努める。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86</xdr:row>
      <xdr:rowOff>47978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98839"/>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86</xdr:row>
      <xdr:rowOff>47978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988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86</xdr:row>
      <xdr:rowOff>128411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98839"/>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128411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194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91316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168628</xdr:rowOff>
    </xdr:from>
    <xdr:to>
      <xdr:col>77</xdr:col>
      <xdr:colOff>95250</xdr:colOff>
      <xdr:row>86</xdr:row>
      <xdr:rowOff>98778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77611</xdr:rowOff>
    </xdr:from>
    <xdr:to>
      <xdr:col>68</xdr:col>
      <xdr:colOff>203200</xdr:colOff>
      <xdr:row>87</xdr:row>
      <xdr:rowOff>7761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類似団体平均に比べ高い水準で推移している。これは人口は年々減少しているものの、本市の地理的要因により行政機関を複数設置せざるを得ないことが大きな要因である。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人口減少に伴う交付税額の減額等、厳しい財政運営が予想されることから、定員適正化計画に基づき、計画的な人員の確保を行う。また、定年引上げ等の制度改正を見据え、事務事業の見直しと併せて多様な任用制度を活用するとともに、公共施設等総合管理計画に基づく公共施設の集約化・複合化を進めることにより、人件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153162</xdr:rowOff>
    </xdr:from>
    <xdr:to>
      <xdr:col>81</xdr:col>
      <xdr:colOff>44450</xdr:colOff>
      <xdr:row>61</xdr:row>
      <xdr:rowOff>156380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611612"/>
          <a:ext cx="8382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140293</xdr:rowOff>
    </xdr:from>
    <xdr:to>
      <xdr:col>77</xdr:col>
      <xdr:colOff>44450</xdr:colOff>
      <xdr:row>61</xdr:row>
      <xdr:rowOff>153162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98743"/>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124206</xdr:rowOff>
    </xdr:from>
    <xdr:to>
      <xdr:col>72</xdr:col>
      <xdr:colOff>203200</xdr:colOff>
      <xdr:row>61</xdr:row>
      <xdr:rowOff>140293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8265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121793</xdr:rowOff>
    </xdr:from>
    <xdr:to>
      <xdr:col>68</xdr:col>
      <xdr:colOff>152400</xdr:colOff>
      <xdr:row>61</xdr:row>
      <xdr:rowOff>124206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58024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105580</xdr:rowOff>
    </xdr:from>
    <xdr:to>
      <xdr:col>81</xdr:col>
      <xdr:colOff>95250</xdr:colOff>
      <xdr:row>62</xdr:row>
      <xdr:rowOff>35730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77657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53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102362</xdr:rowOff>
    </xdr:from>
    <xdr:to>
      <xdr:col>77</xdr:col>
      <xdr:colOff>95250</xdr:colOff>
      <xdr:row>62</xdr:row>
      <xdr:rowOff>32512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17289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89493</xdr:rowOff>
    </xdr:from>
    <xdr:to>
      <xdr:col>73</xdr:col>
      <xdr:colOff>44450</xdr:colOff>
      <xdr:row>62</xdr:row>
      <xdr:rowOff>19643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4420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63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73406</xdr:rowOff>
    </xdr:from>
    <xdr:to>
      <xdr:col>68</xdr:col>
      <xdr:colOff>203200</xdr:colOff>
      <xdr:row>62</xdr:row>
      <xdr:rowOff>3556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159783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70993</xdr:rowOff>
    </xdr:from>
    <xdr:to>
      <xdr:col>64</xdr:col>
      <xdr:colOff>152400</xdr:colOff>
      <xdr:row>62</xdr:row>
      <xdr:rowOff>1143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157370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実質公債費比率は増加</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傾向にあるが</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、類似団体と比較して良好な状況を保っている。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％となった。要因としては、過疎債や臨財債等の元利償還金の増加（実質公債費比率影響＋</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ポイント）、合併特例債をはじめとする公債費、密度補正、事業費補正にかかる基準財政需要額算入額の減少（実質公債費比率影響＋</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ポイント）、北松北部環境組合が実施した施設整備に伴う地方債償還のための負担金の増加等（実質公債費比率影響＋</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また、老朽化していく公共施設の更新や大規模改修、公営住宅の集約建替えなど今後、大型の建設事業が予定されていることから、過疎債や辺地債を中心に交付税措置のある有利な地方債を活用しながら、市債の新規発行額を元金償還額以内に抑え、将来的な公債費負担の抑制に努め</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42651</xdr:rowOff>
    </xdr:from>
    <xdr:to>
      <xdr:col>81</xdr:col>
      <xdr:colOff>44450</xdr:colOff>
      <xdr:row>36</xdr:row>
      <xdr:rowOff>74824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214851"/>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38629</xdr:rowOff>
    </xdr:from>
    <xdr:to>
      <xdr:col>77</xdr:col>
      <xdr:colOff>44450</xdr:colOff>
      <xdr:row>36</xdr:row>
      <xdr:rowOff>42651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21082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38629</xdr:rowOff>
    </xdr:from>
    <xdr:to>
      <xdr:col>72</xdr:col>
      <xdr:colOff>203200</xdr:colOff>
      <xdr:row>36</xdr:row>
      <xdr:rowOff>68792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21082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68792</xdr:rowOff>
    </xdr:from>
    <xdr:to>
      <xdr:col>68</xdr:col>
      <xdr:colOff>152400</xdr:colOff>
      <xdr:row>36</xdr:row>
      <xdr:rowOff>102976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240992"/>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24024</xdr:rowOff>
    </xdr:from>
    <xdr:to>
      <xdr:col>81</xdr:col>
      <xdr:colOff>95250</xdr:colOff>
      <xdr:row>36</xdr:row>
      <xdr:rowOff>125624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19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40551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04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163301</xdr:rowOff>
    </xdr:from>
    <xdr:to>
      <xdr:col>77</xdr:col>
      <xdr:colOff>95250</xdr:colOff>
      <xdr:row>36</xdr:row>
      <xdr:rowOff>93451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1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103628</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5932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159279</xdr:rowOff>
    </xdr:from>
    <xdr:to>
      <xdr:col>73</xdr:col>
      <xdr:colOff>44450</xdr:colOff>
      <xdr:row>36</xdr:row>
      <xdr:rowOff>89429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16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99606</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592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17992</xdr:rowOff>
    </xdr:from>
    <xdr:to>
      <xdr:col>68</xdr:col>
      <xdr:colOff>203200</xdr:colOff>
      <xdr:row>36</xdr:row>
      <xdr:rowOff>119592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129769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595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52176</xdr:rowOff>
    </xdr:from>
    <xdr:to>
      <xdr:col>64</xdr:col>
      <xdr:colOff>152400</xdr:colOff>
      <xdr:row>36</xdr:row>
      <xdr:rowOff>153776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163953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599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将来負担比率は平成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年度以降発生していない。これは計画的な繰上償還と財政調整基金をはじめとした基金残高の確保によるものである。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年度においては、基準財政需要額算入見込額の減少に伴い充当可能財源等が減少した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、地方債残高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に伴い将来負担額も減少したため、将来負担比率としては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と同水準で推移している状況である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今後も市債の新規発行額を元金償還額以内に抑制するなど、公債費等義務的経費の削減を進め、財政の健全化に努める。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長崎県平戸市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28,537
28,295
235.12
26,530,033
25,639,103
471,087
13,103,856
24,703,826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定員適正化計画を上回る職員数の削減（退職不補充、早期退職勧奨）等により人件費の抑制が図られているものの、令和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会計年度任用職員期末手当の引上げ等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が影響し対前年度比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と比較すると人件費に係る経常収支比率は低くなっているが、定員適正化計画により職員数の削減が進む一方で、会計年度任用職員は増加傾向にあることから、今後は職員数と同様に適正化を図っ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36</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83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5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37</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53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37</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458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123207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類似団体や全国、県平均より低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い数値で推移している。令和５年度は、ネットワークシステムの機器更新や物価高騰等の影響により、対前年度比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物価</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高騰や委託費の増等により増加が見込まれるため、維持管理経費や内部管理経費について徹底した見直しを行い、物件費の抑制に努める。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123190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41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77470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41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15</xdr:row>
      <xdr:rowOff>130810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49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16</xdr:row>
      <xdr:rowOff>96520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025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26670</xdr:rowOff>
    </xdr:from>
    <xdr:to>
      <xdr:col>74</xdr:col>
      <xdr:colOff>31750</xdr:colOff>
      <xdr:row>15</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類似団体と比較すると扶助費に係る経常収支比率は高くなっており、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主な要因としては、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保育所等に対する施設型給付費の公定価格の引上げや、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新型コロナウイルス感染症５類移行を契機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病院受診控え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から平時に戻ったことによる生活保護費における医療扶助費の増加があげられる。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扶助費については、少子高齢化や物価高騰などの社会情勢により増加していくことが予測されるため、今後も給付の適正化や事業見直しにより、健全な財政運営の確保に努める。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58</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04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95250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04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57</xdr:row>
      <xdr:rowOff>133350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133350</xdr:rowOff>
    </xdr:from>
    <xdr:to>
      <xdr:col>11</xdr:col>
      <xdr:colOff>9525</xdr:colOff>
      <xdr:row>58</xdr:row>
      <xdr:rowOff>76200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06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82550</xdr:rowOff>
    </xdr:from>
    <xdr:to>
      <xdr:col>11</xdr:col>
      <xdr:colOff>60325</xdr:colOff>
      <xdr:row>58</xdr:row>
      <xdr:rowOff>12700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25400</xdr:rowOff>
    </xdr:from>
    <xdr:to>
      <xdr:col>6</xdr:col>
      <xdr:colOff>171450</xdr:colOff>
      <xdr:row>58</xdr:row>
      <xdr:rowOff>127000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近年は類似団体や全国、県平均より低い水準で横ばいに推移している。経費の内訳としては、国民健康保険や後期高齢者医療、介護保険等の特別会計への繰出金が主なものである。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令和５年度は後期高齢者医療費のうち入院費が大きく増加しており、その要因は新型コロナウイルス感染症対策として入院制限（空床確保）されていたものが緩和されたことによるものと推察される。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特別会計への繰出金については、大部分が一般財源で賄われているため、医療費などの抑制を促すとともに、収入の確保や保険料などの適正化による経営の健全化を図り、一般会計の負担額を減らしていくよう努め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162378</xdr:rowOff>
    </xdr:from>
    <xdr:to>
      <xdr:col>82</xdr:col>
      <xdr:colOff>107950</xdr:colOff>
      <xdr:row>56</xdr:row>
      <xdr:rowOff>23585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921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162378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37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55</xdr:row>
      <xdr:rowOff>151493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37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55</xdr:row>
      <xdr:rowOff>162378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81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144235</xdr:rowOff>
    </xdr:from>
    <xdr:to>
      <xdr:col>82</xdr:col>
      <xdr:colOff>158750</xdr:colOff>
      <xdr:row>56</xdr:row>
      <xdr:rowOff>74385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160762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111578</xdr:rowOff>
    </xdr:from>
    <xdr:to>
      <xdr:col>78</xdr:col>
      <xdr:colOff>120650</xdr:colOff>
      <xdr:row>56</xdr:row>
      <xdr:rowOff>41728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51905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111578</xdr:rowOff>
    </xdr:from>
    <xdr:to>
      <xdr:col>65</xdr:col>
      <xdr:colOff>53975</xdr:colOff>
      <xdr:row>56</xdr:row>
      <xdr:rowOff>41728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51905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補助費等に係る経常収支比率は、令和元年度からは類似団体平均より低い水準となっているが、令和</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年度においては対前年度比</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の増となった。　</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主な要因としては、本市と近隣市の</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市で構成するごみ・し尿処理を行う一部事務組合（北松北部環境組合）に対する運営に係る負担金の増や、</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病院</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事業会計繰出金の増によるものである。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当該負担金や繰出金が補助費等の大半を占め、この負担金等には公債費が含まれているため、今後も同程度の水準で推移すると見込まれる。引き続き、適正な額の精査に努め、補助費等の抑制を図る。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117856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626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90424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214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49276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21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62992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類似団体や全国、県平均より高い数値で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推移しており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、任意の繰上償還などにより年々減少傾向であったが、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令和２年度の合併特例事業債基金積立借入分の元利償還金等により令和４年度から上昇に転じ、令和５年度は対前年度比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令和３年度までで合併特例事業債の発行が終了し、それに代わる有利な市債の発行が見込めないことから、今後は事業を適切に選択していく必要がある。併せて、市債の発行額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償還額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以内に抑制を図り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、将来を見据えた財政運営を行い、後年度の公債費の縮減を図るよう努める。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79375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9286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35560</xdr:rowOff>
    </xdr:from>
    <xdr:to>
      <xdr:col>19</xdr:col>
      <xdr:colOff>187325</xdr:colOff>
      <xdr:row>75</xdr:row>
      <xdr:rowOff>69850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943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35560</xdr:rowOff>
    </xdr:from>
    <xdr:to>
      <xdr:col>15</xdr:col>
      <xdr:colOff>98425</xdr:colOff>
      <xdr:row>75</xdr:row>
      <xdr:rowOff>54610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943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54610</xdr:rowOff>
    </xdr:from>
    <xdr:to>
      <xdr:col>11</xdr:col>
      <xdr:colOff>9525</xdr:colOff>
      <xdr:row>75</xdr:row>
      <xdr:rowOff>79375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133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28575</xdr:rowOff>
    </xdr:from>
    <xdr:to>
      <xdr:col>24</xdr:col>
      <xdr:colOff>76200</xdr:colOff>
      <xdr:row>75</xdr:row>
      <xdr:rowOff>130175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5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105427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156210</xdr:rowOff>
    </xdr:from>
    <xdr:to>
      <xdr:col>15</xdr:col>
      <xdr:colOff>149225</xdr:colOff>
      <xdr:row>75</xdr:row>
      <xdr:rowOff>86360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71137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xdr:rowOff>
    </xdr:from>
    <xdr:to>
      <xdr:col>11</xdr:col>
      <xdr:colOff>60325</xdr:colOff>
      <xdr:row>75</xdr:row>
      <xdr:rowOff>105410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90188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28575</xdr:rowOff>
    </xdr:from>
    <xdr:to>
      <xdr:col>6</xdr:col>
      <xdr:colOff>171450</xdr:colOff>
      <xdr:row>75</xdr:row>
      <xdr:rowOff>130175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114952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近年は類似団体や全国、県平均を下回って推移しており、令和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対</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。主な増加費目としては、影響が大きい順に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扶助費で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物件費で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、補助費等で共に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市税収入の少ない本市は国庫補助、地方交付税などに依存した財政構造であり、その影響が財政指標に直結している。このため、今後も国の動向を注視しながら、事業の点検や見直しなどを行い、経常的な歳出の抑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145288</xdr:rowOff>
    </xdr:from>
    <xdr:to>
      <xdr:col>82</xdr:col>
      <xdr:colOff>107950</xdr:colOff>
      <xdr:row>75</xdr:row>
      <xdr:rowOff>129286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83258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90424</xdr:rowOff>
    </xdr:from>
    <xdr:to>
      <xdr:col>78</xdr:col>
      <xdr:colOff>69850</xdr:colOff>
      <xdr:row>74</xdr:row>
      <xdr:rowOff>145288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7777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90424</xdr:rowOff>
    </xdr:from>
    <xdr:to>
      <xdr:col>73</xdr:col>
      <xdr:colOff>180975</xdr:colOff>
      <xdr:row>75</xdr:row>
      <xdr:rowOff>51562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77772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51562</xdr:rowOff>
    </xdr:from>
    <xdr:to>
      <xdr:col>69</xdr:col>
      <xdr:colOff>92075</xdr:colOff>
      <xdr:row>75</xdr:row>
      <xdr:rowOff>120142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9103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78486</xdr:rowOff>
    </xdr:from>
    <xdr:to>
      <xdr:col>82</xdr:col>
      <xdr:colOff>158750</xdr:colOff>
      <xdr:row>76</xdr:row>
      <xdr:rowOff>8635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95013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94488</xdr:rowOff>
    </xdr:from>
    <xdr:to>
      <xdr:col>78</xdr:col>
      <xdr:colOff>120650</xdr:colOff>
      <xdr:row>75</xdr:row>
      <xdr:rowOff>24638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34815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55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39624</xdr:rowOff>
    </xdr:from>
    <xdr:to>
      <xdr:col>74</xdr:col>
      <xdr:colOff>31750</xdr:colOff>
      <xdr:row>74</xdr:row>
      <xdr:rowOff>141224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151401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xdr:rowOff>
    </xdr:from>
    <xdr:to>
      <xdr:col>69</xdr:col>
      <xdr:colOff>142875</xdr:colOff>
      <xdr:row>75</xdr:row>
      <xdr:rowOff>102362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112539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長崎県平戸市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90435</xdr:rowOff>
    </xdr:from>
    <xdr:to>
      <xdr:col>29</xdr:col>
      <xdr:colOff>127000</xdr:colOff>
      <xdr:row>17</xdr:row>
      <xdr:rowOff>7105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81260"/>
          <a:ext cx="647700" cy="88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150622</xdr:rowOff>
    </xdr:from>
    <xdr:to>
      <xdr:col>26</xdr:col>
      <xdr:colOff>50800</xdr:colOff>
      <xdr:row>17</xdr:row>
      <xdr:rowOff>7105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41447"/>
          <a:ext cx="698500" cy="27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150622</xdr:rowOff>
    </xdr:from>
    <xdr:to>
      <xdr:col>22</xdr:col>
      <xdr:colOff>114300</xdr:colOff>
      <xdr:row>17</xdr:row>
      <xdr:rowOff>5069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41447"/>
          <a:ext cx="698500" cy="25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508</xdr:rowOff>
    </xdr:from>
    <xdr:to>
      <xdr:col>18</xdr:col>
      <xdr:colOff>177800</xdr:colOff>
      <xdr:row>17</xdr:row>
      <xdr:rowOff>5069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62783"/>
          <a:ext cx="698500" cy="4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39635</xdr:rowOff>
    </xdr:from>
    <xdr:to>
      <xdr:col>29</xdr:col>
      <xdr:colOff>177800</xdr:colOff>
      <xdr:row>16</xdr:row>
      <xdr:rowOff>141235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30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56162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75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127755</xdr:rowOff>
    </xdr:from>
    <xdr:to>
      <xdr:col>26</xdr:col>
      <xdr:colOff>101600</xdr:colOff>
      <xdr:row>17</xdr:row>
      <xdr:rowOff>57905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18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68082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87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99822</xdr:rowOff>
    </xdr:from>
    <xdr:to>
      <xdr:col>22</xdr:col>
      <xdr:colOff>165100</xdr:colOff>
      <xdr:row>17</xdr:row>
      <xdr:rowOff>29972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90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40149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5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125719</xdr:rowOff>
    </xdr:from>
    <xdr:to>
      <xdr:col>19</xdr:col>
      <xdr:colOff>38100</xdr:colOff>
      <xdr:row>17</xdr:row>
      <xdr:rowOff>55869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16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66046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8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121158</xdr:rowOff>
    </xdr:from>
    <xdr:to>
      <xdr:col>15</xdr:col>
      <xdr:colOff>101600</xdr:colOff>
      <xdr:row>17</xdr:row>
      <xdr:rowOff>51308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11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61485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8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78903</xdr:rowOff>
    </xdr:from>
    <xdr:to>
      <xdr:col>29</xdr:col>
      <xdr:colOff>127000</xdr:colOff>
      <xdr:row>38</xdr:row>
      <xdr:rowOff>100649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46503"/>
          <a:ext cx="647700" cy="21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100649</xdr:rowOff>
    </xdr:from>
    <xdr:to>
      <xdr:col>26</xdr:col>
      <xdr:colOff>50800</xdr:colOff>
      <xdr:row>38</xdr:row>
      <xdr:rowOff>132568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68249"/>
          <a:ext cx="698500" cy="31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132568</xdr:rowOff>
    </xdr:from>
    <xdr:to>
      <xdr:col>22</xdr:col>
      <xdr:colOff>114300</xdr:colOff>
      <xdr:row>38</xdr:row>
      <xdr:rowOff>135899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600168"/>
          <a:ext cx="698500" cy="3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111889</xdr:rowOff>
    </xdr:from>
    <xdr:to>
      <xdr:col>18</xdr:col>
      <xdr:colOff>177800</xdr:colOff>
      <xdr:row>38</xdr:row>
      <xdr:rowOff>135899</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579489"/>
          <a:ext cx="698500" cy="24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28103</xdr:rowOff>
    </xdr:from>
    <xdr:to>
      <xdr:col>29</xdr:col>
      <xdr:colOff>177800</xdr:colOff>
      <xdr:row>38</xdr:row>
      <xdr:rowOff>129703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95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38</xdr:row>
      <xdr:rowOff>180</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6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49849</xdr:rowOff>
    </xdr:from>
    <xdr:to>
      <xdr:col>26</xdr:col>
      <xdr:colOff>101600</xdr:colOff>
      <xdr:row>38</xdr:row>
      <xdr:rowOff>151449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517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136226</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603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81768</xdr:rowOff>
    </xdr:from>
    <xdr:to>
      <xdr:col>22</xdr:col>
      <xdr:colOff>165100</xdr:colOff>
      <xdr:row>39</xdr:row>
      <xdr:rowOff>11918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549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168145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63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85099</xdr:rowOff>
    </xdr:from>
    <xdr:to>
      <xdr:col>19</xdr:col>
      <xdr:colOff>38100</xdr:colOff>
      <xdr:row>39</xdr:row>
      <xdr:rowOff>15249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55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39</xdr:row>
      <xdr:rowOff>26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63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61089</xdr:rowOff>
    </xdr:from>
    <xdr:to>
      <xdr:col>15</xdr:col>
      <xdr:colOff>101600</xdr:colOff>
      <xdr:row>38</xdr:row>
      <xdr:rowOff>162689</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528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147466</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61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長崎県平戸市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28,537
28,295
235.12
26,530,033
25,639,103
471,087
13,103,856
24,703,826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62226</xdr:rowOff>
    </xdr:from>
    <xdr:to>
      <xdr:col>24</xdr:col>
      <xdr:colOff>63500</xdr:colOff>
      <xdr:row>35</xdr:row>
      <xdr:rowOff>111822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62976"/>
          <a:ext cx="838200" cy="4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111822</xdr:rowOff>
    </xdr:from>
    <xdr:to>
      <xdr:col>19</xdr:col>
      <xdr:colOff>177800</xdr:colOff>
      <xdr:row>35</xdr:row>
      <xdr:rowOff>126485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12572"/>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126485</xdr:rowOff>
    </xdr:from>
    <xdr:to>
      <xdr:col>15</xdr:col>
      <xdr:colOff>50800</xdr:colOff>
      <xdr:row>35</xdr:row>
      <xdr:rowOff>138426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27235"/>
          <a:ext cx="889000" cy="1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138426</xdr:rowOff>
    </xdr:from>
    <xdr:to>
      <xdr:col>10</xdr:col>
      <xdr:colOff>114300</xdr:colOff>
      <xdr:row>36</xdr:row>
      <xdr:rowOff>86175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39176"/>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11426</xdr:rowOff>
    </xdr:from>
    <xdr:to>
      <xdr:col>24</xdr:col>
      <xdr:colOff>114300</xdr:colOff>
      <xdr:row>35</xdr:row>
      <xdr:rowOff>113026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1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34303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6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61022</xdr:rowOff>
    </xdr:from>
    <xdr:to>
      <xdr:col>20</xdr:col>
      <xdr:colOff>38100</xdr:colOff>
      <xdr:row>35</xdr:row>
      <xdr:rowOff>162622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7699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836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75685</xdr:rowOff>
    </xdr:from>
    <xdr:to>
      <xdr:col>15</xdr:col>
      <xdr:colOff>101600</xdr:colOff>
      <xdr:row>36</xdr:row>
      <xdr:rowOff>5835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22362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8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87626</xdr:rowOff>
    </xdr:from>
    <xdr:to>
      <xdr:col>10</xdr:col>
      <xdr:colOff>165100</xdr:colOff>
      <xdr:row>36</xdr:row>
      <xdr:rowOff>17776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8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34303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86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35375</xdr:rowOff>
    </xdr:from>
    <xdr:to>
      <xdr:col>6</xdr:col>
      <xdr:colOff>38100</xdr:colOff>
      <xdr:row>36</xdr:row>
      <xdr:rowOff>136975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153502</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9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148947</xdr:rowOff>
    </xdr:from>
    <xdr:to>
      <xdr:col>24</xdr:col>
      <xdr:colOff>63500</xdr:colOff>
      <xdr:row>57</xdr:row>
      <xdr:rowOff>151094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21597"/>
          <a:ext cx="8382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148947</xdr:rowOff>
    </xdr:from>
    <xdr:to>
      <xdr:col>19</xdr:col>
      <xdr:colOff>177800</xdr:colOff>
      <xdr:row>58</xdr:row>
      <xdr:rowOff>1391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21597"/>
          <a:ext cx="889000" cy="2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1391</xdr:rowOff>
    </xdr:from>
    <xdr:to>
      <xdr:col>15</xdr:col>
      <xdr:colOff>50800</xdr:colOff>
      <xdr:row>58</xdr:row>
      <xdr:rowOff>14040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45491"/>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14040</xdr:rowOff>
    </xdr:from>
    <xdr:to>
      <xdr:col>10</xdr:col>
      <xdr:colOff>114300</xdr:colOff>
      <xdr:row>58</xdr:row>
      <xdr:rowOff>14414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58140"/>
          <a:ext cx="8890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100294</xdr:rowOff>
    </xdr:from>
    <xdr:to>
      <xdr:col>24</xdr:col>
      <xdr:colOff>114300</xdr:colOff>
      <xdr:row>58</xdr:row>
      <xdr:rowOff>30444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7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123171</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2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98147</xdr:rowOff>
    </xdr:from>
    <xdr:to>
      <xdr:col>20</xdr:col>
      <xdr:colOff>38100</xdr:colOff>
      <xdr:row>58</xdr:row>
      <xdr:rowOff>28297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7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44824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4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122041</xdr:rowOff>
    </xdr:from>
    <xdr:to>
      <xdr:col>15</xdr:col>
      <xdr:colOff>101600</xdr:colOff>
      <xdr:row>58</xdr:row>
      <xdr:rowOff>52191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9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68718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69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134690</xdr:rowOff>
    </xdr:from>
    <xdr:to>
      <xdr:col>10</xdr:col>
      <xdr:colOff>165100</xdr:colOff>
      <xdr:row>58</xdr:row>
      <xdr:rowOff>64840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81367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68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135064</xdr:rowOff>
    </xdr:from>
    <xdr:to>
      <xdr:col>6</xdr:col>
      <xdr:colOff>38100</xdr:colOff>
      <xdr:row>58</xdr:row>
      <xdr:rowOff>65214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81741</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68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22352</xdr:rowOff>
    </xdr:from>
    <xdr:to>
      <xdr:col>24</xdr:col>
      <xdr:colOff>63500</xdr:colOff>
      <xdr:row>78</xdr:row>
      <xdr:rowOff>38469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395452"/>
          <a:ext cx="8382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22352</xdr:rowOff>
    </xdr:from>
    <xdr:to>
      <xdr:col>19</xdr:col>
      <xdr:colOff>177800</xdr:colOff>
      <xdr:row>78</xdr:row>
      <xdr:rowOff>38430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95452"/>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38430</xdr:rowOff>
    </xdr:from>
    <xdr:to>
      <xdr:col>15</xdr:col>
      <xdr:colOff>50800</xdr:colOff>
      <xdr:row>78</xdr:row>
      <xdr:rowOff>51727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11530"/>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47022</xdr:rowOff>
    </xdr:from>
    <xdr:to>
      <xdr:col>10</xdr:col>
      <xdr:colOff>114300</xdr:colOff>
      <xdr:row>78</xdr:row>
      <xdr:rowOff>51727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20122"/>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159119</xdr:rowOff>
    </xdr:from>
    <xdr:to>
      <xdr:col>24</xdr:col>
      <xdr:colOff>114300</xdr:colOff>
      <xdr:row>78</xdr:row>
      <xdr:rowOff>89269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137546</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143002</xdr:rowOff>
    </xdr:from>
    <xdr:to>
      <xdr:col>20</xdr:col>
      <xdr:colOff>38100</xdr:colOff>
      <xdr:row>78</xdr:row>
      <xdr:rowOff>73152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64279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43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159080</xdr:rowOff>
    </xdr:from>
    <xdr:to>
      <xdr:col>15</xdr:col>
      <xdr:colOff>101600</xdr:colOff>
      <xdr:row>78</xdr:row>
      <xdr:rowOff>89230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80357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5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927</xdr:rowOff>
    </xdr:from>
    <xdr:to>
      <xdr:col>10</xdr:col>
      <xdr:colOff>165100</xdr:colOff>
      <xdr:row>78</xdr:row>
      <xdr:rowOff>102527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7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93654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6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167672</xdr:rowOff>
    </xdr:from>
    <xdr:to>
      <xdr:col>6</xdr:col>
      <xdr:colOff>38100</xdr:colOff>
      <xdr:row>78</xdr:row>
      <xdr:rowOff>97822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114349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14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121024</xdr:rowOff>
    </xdr:from>
    <xdr:to>
      <xdr:col>24</xdr:col>
      <xdr:colOff>63500</xdr:colOff>
      <xdr:row>94</xdr:row>
      <xdr:rowOff>74214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065874"/>
          <a:ext cx="838200" cy="12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116650</xdr:rowOff>
    </xdr:from>
    <xdr:to>
      <xdr:col>19</xdr:col>
      <xdr:colOff>177800</xdr:colOff>
      <xdr:row>94</xdr:row>
      <xdr:rowOff>74214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061500"/>
          <a:ext cx="889000" cy="12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116650</xdr:rowOff>
    </xdr:from>
    <xdr:to>
      <xdr:col>15</xdr:col>
      <xdr:colOff>50800</xdr:colOff>
      <xdr:row>94</xdr:row>
      <xdr:rowOff>163688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061500"/>
          <a:ext cx="889000" cy="21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163688</xdr:rowOff>
    </xdr:from>
    <xdr:to>
      <xdr:col>10</xdr:col>
      <xdr:colOff>114300</xdr:colOff>
      <xdr:row>95</xdr:row>
      <xdr:rowOff>36883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279988"/>
          <a:ext cx="889000" cy="4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70224</xdr:rowOff>
    </xdr:from>
    <xdr:to>
      <xdr:col>24</xdr:col>
      <xdr:colOff>114300</xdr:colOff>
      <xdr:row>94</xdr:row>
      <xdr:rowOff>374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0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93101</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86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23414</xdr:rowOff>
    </xdr:from>
    <xdr:to>
      <xdr:col>20</xdr:col>
      <xdr:colOff>38100</xdr:colOff>
      <xdr:row>94</xdr:row>
      <xdr:rowOff>125014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141541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91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65850</xdr:rowOff>
    </xdr:from>
    <xdr:to>
      <xdr:col>15</xdr:col>
      <xdr:colOff>101600</xdr:colOff>
      <xdr:row>93</xdr:row>
      <xdr:rowOff>167450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0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12527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78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112888</xdr:rowOff>
    </xdr:from>
    <xdr:to>
      <xdr:col>10</xdr:col>
      <xdr:colOff>165100</xdr:colOff>
      <xdr:row>95</xdr:row>
      <xdr:rowOff>43038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2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59565</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004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157533</xdr:rowOff>
    </xdr:from>
    <xdr:to>
      <xdr:col>6</xdr:col>
      <xdr:colOff>38100</xdr:colOff>
      <xdr:row>95</xdr:row>
      <xdr:rowOff>87683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27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104210</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04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127657</xdr:rowOff>
    </xdr:from>
    <xdr:to>
      <xdr:col>55</xdr:col>
      <xdr:colOff>0</xdr:colOff>
      <xdr:row>36</xdr:row>
      <xdr:rowOff>145609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299857"/>
          <a:ext cx="838200" cy="1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127657</xdr:rowOff>
    </xdr:from>
    <xdr:to>
      <xdr:col>50</xdr:col>
      <xdr:colOff>114300</xdr:colOff>
      <xdr:row>36</xdr:row>
      <xdr:rowOff>135044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99857"/>
          <a:ext cx="889000" cy="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111430</xdr:rowOff>
    </xdr:from>
    <xdr:to>
      <xdr:col>45</xdr:col>
      <xdr:colOff>177800</xdr:colOff>
      <xdr:row>36</xdr:row>
      <xdr:rowOff>135044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40730"/>
          <a:ext cx="889000" cy="36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111430</xdr:rowOff>
    </xdr:from>
    <xdr:to>
      <xdr:col>41</xdr:col>
      <xdr:colOff>50800</xdr:colOff>
      <xdr:row>37</xdr:row>
      <xdr:rowOff>40449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40730"/>
          <a:ext cx="889000" cy="44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94809</xdr:rowOff>
    </xdr:from>
    <xdr:to>
      <xdr:col>55</xdr:col>
      <xdr:colOff>50800</xdr:colOff>
      <xdr:row>37</xdr:row>
      <xdr:rowOff>24959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6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117686</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1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76857</xdr:rowOff>
    </xdr:from>
    <xdr:to>
      <xdr:col>50</xdr:col>
      <xdr:colOff>165100</xdr:colOff>
      <xdr:row>37</xdr:row>
      <xdr:rowOff>7007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4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23534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2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84244</xdr:rowOff>
    </xdr:from>
    <xdr:to>
      <xdr:col>46</xdr:col>
      <xdr:colOff>38100</xdr:colOff>
      <xdr:row>37</xdr:row>
      <xdr:rowOff>14394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5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30921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3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60630</xdr:rowOff>
    </xdr:from>
    <xdr:to>
      <xdr:col>41</xdr:col>
      <xdr:colOff>101600</xdr:colOff>
      <xdr:row>34</xdr:row>
      <xdr:rowOff>162230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7307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6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161099</xdr:rowOff>
    </xdr:from>
    <xdr:to>
      <xdr:col>36</xdr:col>
      <xdr:colOff>165100</xdr:colOff>
      <xdr:row>37</xdr:row>
      <xdr:rowOff>91249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107776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10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21331</xdr:rowOff>
    </xdr:from>
    <xdr:to>
      <xdr:col>55</xdr:col>
      <xdr:colOff>0</xdr:colOff>
      <xdr:row>57</xdr:row>
      <xdr:rowOff>52937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793981"/>
          <a:ext cx="838200" cy="3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130865</xdr:rowOff>
    </xdr:from>
    <xdr:to>
      <xdr:col>50</xdr:col>
      <xdr:colOff>114300</xdr:colOff>
      <xdr:row>57</xdr:row>
      <xdr:rowOff>52937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732065"/>
          <a:ext cx="889000" cy="9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130865</xdr:rowOff>
    </xdr:from>
    <xdr:to>
      <xdr:col>45</xdr:col>
      <xdr:colOff>177800</xdr:colOff>
      <xdr:row>56</xdr:row>
      <xdr:rowOff>147724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32065"/>
          <a:ext cx="8890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147724</xdr:rowOff>
    </xdr:from>
    <xdr:to>
      <xdr:col>41</xdr:col>
      <xdr:colOff>50800</xdr:colOff>
      <xdr:row>57</xdr:row>
      <xdr:rowOff>20053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748924"/>
          <a:ext cx="889000" cy="4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141981</xdr:rowOff>
    </xdr:from>
    <xdr:to>
      <xdr:col>55</xdr:col>
      <xdr:colOff>50800</xdr:colOff>
      <xdr:row>57</xdr:row>
      <xdr:rowOff>72131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4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164858</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59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2137</xdr:rowOff>
    </xdr:from>
    <xdr:to>
      <xdr:col>50</xdr:col>
      <xdr:colOff>165100</xdr:colOff>
      <xdr:row>57</xdr:row>
      <xdr:rowOff>103737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7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120264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5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80065</xdr:rowOff>
    </xdr:from>
    <xdr:to>
      <xdr:col>46</xdr:col>
      <xdr:colOff>38100</xdr:colOff>
      <xdr:row>57</xdr:row>
      <xdr:rowOff>10215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68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26742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45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96924</xdr:rowOff>
    </xdr:from>
    <xdr:to>
      <xdr:col>41</xdr:col>
      <xdr:colOff>101600</xdr:colOff>
      <xdr:row>57</xdr:row>
      <xdr:rowOff>27074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69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43601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47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140703</xdr:rowOff>
    </xdr:from>
    <xdr:to>
      <xdr:col>36</xdr:col>
      <xdr:colOff>165100</xdr:colOff>
      <xdr:row>57</xdr:row>
      <xdr:rowOff>70853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4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87380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1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7226</xdr:rowOff>
    </xdr:from>
    <xdr:to>
      <xdr:col>55</xdr:col>
      <xdr:colOff>0</xdr:colOff>
      <xdr:row>79</xdr:row>
      <xdr:rowOff>40182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51776"/>
          <a:ext cx="8382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7226</xdr:rowOff>
    </xdr:from>
    <xdr:to>
      <xdr:col>50</xdr:col>
      <xdr:colOff>114300</xdr:colOff>
      <xdr:row>79</xdr:row>
      <xdr:rowOff>39852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51776"/>
          <a:ext cx="889000" cy="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37212</xdr:rowOff>
    </xdr:from>
    <xdr:to>
      <xdr:col>45</xdr:col>
      <xdr:colOff>177800</xdr:colOff>
      <xdr:row>79</xdr:row>
      <xdr:rowOff>39852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10312"/>
          <a:ext cx="889000" cy="17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37212</xdr:rowOff>
    </xdr:from>
    <xdr:to>
      <xdr:col>41</xdr:col>
      <xdr:colOff>50800</xdr:colOff>
      <xdr:row>78</xdr:row>
      <xdr:rowOff>57226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10312"/>
          <a:ext cx="889000" cy="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160832</xdr:rowOff>
    </xdr:from>
    <xdr:to>
      <xdr:col>55</xdr:col>
      <xdr:colOff>50800</xdr:colOff>
      <xdr:row>79</xdr:row>
      <xdr:rowOff>90982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75759</xdr:rowOff>
    </xdr:from>
    <xdr:ext cx="378565"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48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127876</xdr:rowOff>
    </xdr:from>
    <xdr:to>
      <xdr:col>50</xdr:col>
      <xdr:colOff>165100</xdr:colOff>
      <xdr:row>79</xdr:row>
      <xdr:rowOff>58026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49153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9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160502</xdr:rowOff>
    </xdr:from>
    <xdr:to>
      <xdr:col>46</xdr:col>
      <xdr:colOff>38100</xdr:colOff>
      <xdr:row>79</xdr:row>
      <xdr:rowOff>90652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81779</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61017" y="13626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157862</xdr:rowOff>
    </xdr:from>
    <xdr:to>
      <xdr:col>41</xdr:col>
      <xdr:colOff>101600</xdr:colOff>
      <xdr:row>78</xdr:row>
      <xdr:rowOff>88012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79139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4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6426</xdr:rowOff>
    </xdr:from>
    <xdr:to>
      <xdr:col>36</xdr:col>
      <xdr:colOff>165100</xdr:colOff>
      <xdr:row>78</xdr:row>
      <xdr:rowOff>108026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7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99153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7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80931</xdr:rowOff>
    </xdr:from>
    <xdr:to>
      <xdr:col>55</xdr:col>
      <xdr:colOff>0</xdr:colOff>
      <xdr:row>97</xdr:row>
      <xdr:rowOff>112204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11581"/>
          <a:ext cx="838200" cy="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17884</xdr:rowOff>
    </xdr:from>
    <xdr:to>
      <xdr:col>50</xdr:col>
      <xdr:colOff>114300</xdr:colOff>
      <xdr:row>97</xdr:row>
      <xdr:rowOff>112204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648534"/>
          <a:ext cx="889000" cy="9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17884</xdr:rowOff>
    </xdr:from>
    <xdr:to>
      <xdr:col>45</xdr:col>
      <xdr:colOff>177800</xdr:colOff>
      <xdr:row>97</xdr:row>
      <xdr:rowOff>61835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48534"/>
          <a:ext cx="889000" cy="4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61835</xdr:rowOff>
    </xdr:from>
    <xdr:to>
      <xdr:col>41</xdr:col>
      <xdr:colOff>50800</xdr:colOff>
      <xdr:row>97</xdr:row>
      <xdr:rowOff>91139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92485"/>
          <a:ext cx="889000" cy="2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30131</xdr:rowOff>
    </xdr:from>
    <xdr:to>
      <xdr:col>55</xdr:col>
      <xdr:colOff>50800</xdr:colOff>
      <xdr:row>97</xdr:row>
      <xdr:rowOff>131731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6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53008</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61404</xdr:rowOff>
    </xdr:from>
    <xdr:to>
      <xdr:col>50</xdr:col>
      <xdr:colOff>165100</xdr:colOff>
      <xdr:row>97</xdr:row>
      <xdr:rowOff>163004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8081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4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138534</xdr:rowOff>
    </xdr:from>
    <xdr:to>
      <xdr:col>46</xdr:col>
      <xdr:colOff>38100</xdr:colOff>
      <xdr:row>97</xdr:row>
      <xdr:rowOff>68684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9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85211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37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11035</xdr:rowOff>
    </xdr:from>
    <xdr:to>
      <xdr:col>41</xdr:col>
      <xdr:colOff>101600</xdr:colOff>
      <xdr:row>97</xdr:row>
      <xdr:rowOff>112635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4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129162</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41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40339</xdr:rowOff>
    </xdr:from>
    <xdr:to>
      <xdr:col>36</xdr:col>
      <xdr:colOff>165100</xdr:colOff>
      <xdr:row>97</xdr:row>
      <xdr:rowOff>141939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158466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44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76416</xdr:rowOff>
    </xdr:from>
    <xdr:to>
      <xdr:col>85</xdr:col>
      <xdr:colOff>127000</xdr:colOff>
      <xdr:row>38</xdr:row>
      <xdr:rowOff>136360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591516"/>
          <a:ext cx="838200" cy="5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41389</xdr:rowOff>
    </xdr:from>
    <xdr:to>
      <xdr:col>81</xdr:col>
      <xdr:colOff>50800</xdr:colOff>
      <xdr:row>38</xdr:row>
      <xdr:rowOff>76416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556489"/>
          <a:ext cx="889000" cy="3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85166</xdr:rowOff>
    </xdr:from>
    <xdr:to>
      <xdr:col>76</xdr:col>
      <xdr:colOff>114300</xdr:colOff>
      <xdr:row>38</xdr:row>
      <xdr:rowOff>41389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257366"/>
          <a:ext cx="889000" cy="29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85166</xdr:rowOff>
    </xdr:from>
    <xdr:to>
      <xdr:col>71</xdr:col>
      <xdr:colOff>177800</xdr:colOff>
      <xdr:row>38</xdr:row>
      <xdr:rowOff>65024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257366"/>
          <a:ext cx="889000" cy="3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85560</xdr:rowOff>
    </xdr:from>
    <xdr:to>
      <xdr:col>85</xdr:col>
      <xdr:colOff>177800</xdr:colOff>
      <xdr:row>39</xdr:row>
      <xdr:rowOff>15710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44645</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25616</xdr:rowOff>
    </xdr:from>
    <xdr:to>
      <xdr:col>81</xdr:col>
      <xdr:colOff>101600</xdr:colOff>
      <xdr:row>38</xdr:row>
      <xdr:rowOff>127216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143743</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162039</xdr:rowOff>
    </xdr:from>
    <xdr:to>
      <xdr:col>76</xdr:col>
      <xdr:colOff>165100</xdr:colOff>
      <xdr:row>38</xdr:row>
      <xdr:rowOff>92189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0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108716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28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34366</xdr:rowOff>
    </xdr:from>
    <xdr:to>
      <xdr:col>72</xdr:col>
      <xdr:colOff>38100</xdr:colOff>
      <xdr:row>36</xdr:row>
      <xdr:rowOff>135966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2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152493</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5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14224</xdr:rowOff>
    </xdr:from>
    <xdr:to>
      <xdr:col>67</xdr:col>
      <xdr:colOff>101600</xdr:colOff>
      <xdr:row>38</xdr:row>
      <xdr:rowOff>115824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132351</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30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70002</xdr:rowOff>
    </xdr:from>
    <xdr:to>
      <xdr:col>85</xdr:col>
      <xdr:colOff>127000</xdr:colOff>
      <xdr:row>77</xdr:row>
      <xdr:rowOff>75692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71652"/>
          <a:ext cx="838200" cy="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64066</xdr:rowOff>
    </xdr:from>
    <xdr:to>
      <xdr:col>81</xdr:col>
      <xdr:colOff>50800</xdr:colOff>
      <xdr:row>77</xdr:row>
      <xdr:rowOff>75692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265716"/>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30342</xdr:rowOff>
    </xdr:from>
    <xdr:to>
      <xdr:col>76</xdr:col>
      <xdr:colOff>114300</xdr:colOff>
      <xdr:row>77</xdr:row>
      <xdr:rowOff>64066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31992"/>
          <a:ext cx="889000" cy="3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21757</xdr:rowOff>
    </xdr:from>
    <xdr:to>
      <xdr:col>71</xdr:col>
      <xdr:colOff>177800</xdr:colOff>
      <xdr:row>77</xdr:row>
      <xdr:rowOff>30342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23407"/>
          <a:ext cx="889000" cy="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19202</xdr:rowOff>
    </xdr:from>
    <xdr:to>
      <xdr:col>85</xdr:col>
      <xdr:colOff>177800</xdr:colOff>
      <xdr:row>77</xdr:row>
      <xdr:rowOff>120802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42079</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7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24892</xdr:rowOff>
    </xdr:from>
    <xdr:to>
      <xdr:col>81</xdr:col>
      <xdr:colOff>101600</xdr:colOff>
      <xdr:row>77</xdr:row>
      <xdr:rowOff>126492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2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143019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00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13266</xdr:rowOff>
    </xdr:from>
    <xdr:to>
      <xdr:col>76</xdr:col>
      <xdr:colOff>165100</xdr:colOff>
      <xdr:row>77</xdr:row>
      <xdr:rowOff>114866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1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131393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9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150992</xdr:rowOff>
    </xdr:from>
    <xdr:to>
      <xdr:col>72</xdr:col>
      <xdr:colOff>38100</xdr:colOff>
      <xdr:row>77</xdr:row>
      <xdr:rowOff>81142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8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97669</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5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142407</xdr:rowOff>
    </xdr:from>
    <xdr:to>
      <xdr:col>67</xdr:col>
      <xdr:colOff>101600</xdr:colOff>
      <xdr:row>77</xdr:row>
      <xdr:rowOff>72557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89083</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4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3679</xdr:rowOff>
    </xdr:from>
    <xdr:to>
      <xdr:col>85</xdr:col>
      <xdr:colOff>127000</xdr:colOff>
      <xdr:row>98</xdr:row>
      <xdr:rowOff>41635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05779"/>
          <a:ext cx="838200" cy="3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1969</xdr:rowOff>
    </xdr:from>
    <xdr:to>
      <xdr:col>81</xdr:col>
      <xdr:colOff>50800</xdr:colOff>
      <xdr:row>98</xdr:row>
      <xdr:rowOff>3679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04069"/>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1969</xdr:rowOff>
    </xdr:from>
    <xdr:to>
      <xdr:col>76</xdr:col>
      <xdr:colOff>114300</xdr:colOff>
      <xdr:row>98</xdr:row>
      <xdr:rowOff>2339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04069"/>
          <a:ext cx="889000" cy="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2339</xdr:rowOff>
    </xdr:from>
    <xdr:to>
      <xdr:col>71</xdr:col>
      <xdr:colOff>177800</xdr:colOff>
      <xdr:row>98</xdr:row>
      <xdr:rowOff>84824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04439"/>
          <a:ext cx="889000" cy="8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162285</xdr:rowOff>
    </xdr:from>
    <xdr:to>
      <xdr:col>85</xdr:col>
      <xdr:colOff>177800</xdr:colOff>
      <xdr:row>98</xdr:row>
      <xdr:rowOff>92435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9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124329</xdr:rowOff>
    </xdr:from>
    <xdr:to>
      <xdr:col>81</xdr:col>
      <xdr:colOff>101600</xdr:colOff>
      <xdr:row>98</xdr:row>
      <xdr:rowOff>54479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71006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5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122619</xdr:rowOff>
    </xdr:from>
    <xdr:to>
      <xdr:col>76</xdr:col>
      <xdr:colOff>165100</xdr:colOff>
      <xdr:row>98</xdr:row>
      <xdr:rowOff>52769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5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69296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2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122989</xdr:rowOff>
    </xdr:from>
    <xdr:to>
      <xdr:col>72</xdr:col>
      <xdr:colOff>38100</xdr:colOff>
      <xdr:row>98</xdr:row>
      <xdr:rowOff>53139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69666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2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34024</xdr:rowOff>
    </xdr:from>
    <xdr:to>
      <xdr:col>67</xdr:col>
      <xdr:colOff>101600</xdr:colOff>
      <xdr:row>98</xdr:row>
      <xdr:rowOff>135624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126751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52660</xdr:rowOff>
    </xdr:from>
    <xdr:to>
      <xdr:col>116</xdr:col>
      <xdr:colOff>63500</xdr:colOff>
      <xdr:row>38</xdr:row>
      <xdr:rowOff>145015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567760"/>
          <a:ext cx="8382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52660</xdr:rowOff>
    </xdr:from>
    <xdr:to>
      <xdr:col>111</xdr:col>
      <xdr:colOff>177800</xdr:colOff>
      <xdr:row>38</xdr:row>
      <xdr:rowOff>138423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567760"/>
          <a:ext cx="889000" cy="8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138423</xdr:rowOff>
    </xdr:from>
    <xdr:to>
      <xdr:col>107</xdr:col>
      <xdr:colOff>50800</xdr:colOff>
      <xdr:row>38</xdr:row>
      <xdr:rowOff>145338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53523"/>
          <a:ext cx="889000" cy="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145338</xdr:rowOff>
    </xdr:from>
    <xdr:to>
      <xdr:col>102</xdr:col>
      <xdr:colOff>114300</xdr:colOff>
      <xdr:row>38</xdr:row>
      <xdr:rowOff>158293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60438"/>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38085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72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94215</xdr:rowOff>
    </xdr:from>
    <xdr:to>
      <xdr:col>116</xdr:col>
      <xdr:colOff>114300</xdr:colOff>
      <xdr:row>39</xdr:row>
      <xdr:rowOff>24365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57421</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1860</xdr:rowOff>
    </xdr:from>
    <xdr:to>
      <xdr:col>112</xdr:col>
      <xdr:colOff>38100</xdr:colOff>
      <xdr:row>38</xdr:row>
      <xdr:rowOff>103460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119988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29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87623</xdr:rowOff>
    </xdr:from>
    <xdr:to>
      <xdr:col>107</xdr:col>
      <xdr:colOff>101600</xdr:colOff>
      <xdr:row>39</xdr:row>
      <xdr:rowOff>17773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34301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94538</xdr:rowOff>
    </xdr:from>
    <xdr:to>
      <xdr:col>102</xdr:col>
      <xdr:colOff>165100</xdr:colOff>
      <xdr:row>39</xdr:row>
      <xdr:rowOff>24688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15815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70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107493</xdr:rowOff>
    </xdr:from>
    <xdr:to>
      <xdr:col>98</xdr:col>
      <xdr:colOff>38100</xdr:colOff>
      <xdr:row>39</xdr:row>
      <xdr:rowOff>37643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2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54170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39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165623</xdr:rowOff>
    </xdr:from>
    <xdr:to>
      <xdr:col>116</xdr:col>
      <xdr:colOff>63500</xdr:colOff>
      <xdr:row>57</xdr:row>
      <xdr:rowOff>168687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9938273"/>
          <a:ext cx="8382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101046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73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168687</xdr:rowOff>
    </xdr:from>
    <xdr:to>
      <xdr:col>111</xdr:col>
      <xdr:colOff>177800</xdr:colOff>
      <xdr:row>58</xdr:row>
      <xdr:rowOff>71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9941337"/>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46319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118577</xdr:rowOff>
    </xdr:from>
    <xdr:to>
      <xdr:col>107</xdr:col>
      <xdr:colOff>50800</xdr:colOff>
      <xdr:row>58</xdr:row>
      <xdr:rowOff>71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9719777"/>
          <a:ext cx="889000" cy="22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53360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118577</xdr:rowOff>
    </xdr:from>
    <xdr:to>
      <xdr:col>102</xdr:col>
      <xdr:colOff>114300</xdr:colOff>
      <xdr:row>58</xdr:row>
      <xdr:rowOff>5031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9719777"/>
          <a:ext cx="889000" cy="22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37883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56469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114823</xdr:rowOff>
    </xdr:from>
    <xdr:to>
      <xdr:col>116</xdr:col>
      <xdr:colOff>114300</xdr:colOff>
      <xdr:row>58</xdr:row>
      <xdr:rowOff>44973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88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137700</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73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117887</xdr:rowOff>
    </xdr:from>
    <xdr:to>
      <xdr:col>112</xdr:col>
      <xdr:colOff>38100</xdr:colOff>
      <xdr:row>58</xdr:row>
      <xdr:rowOff>48037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89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64564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66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120721</xdr:rowOff>
    </xdr:from>
    <xdr:to>
      <xdr:col>107</xdr:col>
      <xdr:colOff>101600</xdr:colOff>
      <xdr:row>58</xdr:row>
      <xdr:rowOff>50871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89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67398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6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67777</xdr:rowOff>
    </xdr:from>
    <xdr:to>
      <xdr:col>102</xdr:col>
      <xdr:colOff>165100</xdr:colOff>
      <xdr:row>56</xdr:row>
      <xdr:rowOff>169377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66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14454</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78111" y="944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125681</xdr:rowOff>
    </xdr:from>
    <xdr:to>
      <xdr:col>98</xdr:col>
      <xdr:colOff>38100</xdr:colOff>
      <xdr:row>58</xdr:row>
      <xdr:rowOff>55831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8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72358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7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129108</xdr:rowOff>
    </xdr:from>
    <xdr:to>
      <xdr:col>116</xdr:col>
      <xdr:colOff>63500</xdr:colOff>
      <xdr:row>76</xdr:row>
      <xdr:rowOff>162750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159308"/>
          <a:ext cx="838200" cy="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162750</xdr:rowOff>
    </xdr:from>
    <xdr:to>
      <xdr:col>111</xdr:col>
      <xdr:colOff>177800</xdr:colOff>
      <xdr:row>77</xdr:row>
      <xdr:rowOff>1639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192950"/>
          <a:ext cx="889000" cy="1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1639</xdr:rowOff>
    </xdr:from>
    <xdr:to>
      <xdr:col>107</xdr:col>
      <xdr:colOff>50800</xdr:colOff>
      <xdr:row>77</xdr:row>
      <xdr:rowOff>12103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203289"/>
          <a:ext cx="889000" cy="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12103</xdr:rowOff>
    </xdr:from>
    <xdr:to>
      <xdr:col>102</xdr:col>
      <xdr:colOff>114300</xdr:colOff>
      <xdr:row>77</xdr:row>
      <xdr:rowOff>15748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213753"/>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78308</xdr:rowOff>
    </xdr:from>
    <xdr:to>
      <xdr:col>116</xdr:col>
      <xdr:colOff>114300</xdr:colOff>
      <xdr:row>77</xdr:row>
      <xdr:rowOff>8458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0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101185</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111950</xdr:rowOff>
    </xdr:from>
    <xdr:to>
      <xdr:col>112</xdr:col>
      <xdr:colOff>38100</xdr:colOff>
      <xdr:row>77</xdr:row>
      <xdr:rowOff>42100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4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58628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91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122289</xdr:rowOff>
    </xdr:from>
    <xdr:to>
      <xdr:col>107</xdr:col>
      <xdr:colOff>101600</xdr:colOff>
      <xdr:row>77</xdr:row>
      <xdr:rowOff>52439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68966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132753</xdr:rowOff>
    </xdr:from>
    <xdr:to>
      <xdr:col>102</xdr:col>
      <xdr:colOff>165100</xdr:colOff>
      <xdr:row>77</xdr:row>
      <xdr:rowOff>62903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6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79430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93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136398</xdr:rowOff>
    </xdr:from>
    <xdr:to>
      <xdr:col>98</xdr:col>
      <xdr:colOff>38100</xdr:colOff>
      <xdr:row>77</xdr:row>
      <xdr:rowOff>66548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6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57675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25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126,367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円となっており、類似団体や全国、県平均と比べ高い状況で推移している。これは本市の地理的要因により類似団体と比べ職員数が多いことが要因である。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令和５年度は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人事院勧告によるベースアップや会計年度任用職員期末手当の引上げ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人口減少等の影響により前年度に比べ増加した。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124,019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円となっており、類似団体や全国、県平均と比べ高い状況にあ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これはふるさと納税推進事業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における返礼品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が大きく影響して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いる。令和５年度は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新型コロナウイルス感染症対策経費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における特割宿泊キャンペーンの終了等により前年度に比べ</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174,951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や全国と比べて高く、県平均と同水準で推移している。令和５年度は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住民税非課税世帯に対する物価高騰対策支援事業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や保育所等に対する施設型給付費の公定価格改定等に伴い前年度に比べ増加した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108,449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円となっており、類似団体や全国、県平均と比べ高い状況で推移している。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令和５年度は新型コロナウイルス感染症対策経費やエネルギー・物価高騰対策経費等の縮小により前年度に比べ減少した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126,780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円となっており、類似団体や全国、県平均と比べ高い状況で推移している。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令和５年度は国補助による道路改修工事や市単独でのＬＥＤ化改修工事等により前年度に比べ増加した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積立金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42,898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近年は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類似団体を上回って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推移していたが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令和５年度は下回っている。これは、ふるさと納税寄附金や普通交付税の減少等により、基金積立の余裕がなくなっている状況にある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長崎県平戸市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28,537
28,295
235.12
26,530,033
25,639,103
471,087
13,103,856
24,703,826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80835</xdr:rowOff>
    </xdr:from>
    <xdr:to>
      <xdr:col>24</xdr:col>
      <xdr:colOff>63500</xdr:colOff>
      <xdr:row>35</xdr:row>
      <xdr:rowOff>12827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10135"/>
          <a:ext cx="838200" cy="10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12827</xdr:rowOff>
    </xdr:from>
    <xdr:to>
      <xdr:col>19</xdr:col>
      <xdr:colOff>177800</xdr:colOff>
      <xdr:row>35</xdr:row>
      <xdr:rowOff>21399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13577"/>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21399</xdr:rowOff>
    </xdr:from>
    <xdr:to>
      <xdr:col>15</xdr:col>
      <xdr:colOff>50800</xdr:colOff>
      <xdr:row>35</xdr:row>
      <xdr:rowOff>49974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2214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24828</xdr:rowOff>
    </xdr:from>
    <xdr:to>
      <xdr:col>10</xdr:col>
      <xdr:colOff>114300</xdr:colOff>
      <xdr:row>35</xdr:row>
      <xdr:rowOff>49974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2557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30035</xdr:rowOff>
    </xdr:from>
    <xdr:to>
      <xdr:col>24</xdr:col>
      <xdr:colOff>114300</xdr:colOff>
      <xdr:row>34</xdr:row>
      <xdr:rowOff>131635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52912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1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133477</xdr:rowOff>
    </xdr:from>
    <xdr:to>
      <xdr:col>20</xdr:col>
      <xdr:colOff>38100</xdr:colOff>
      <xdr:row>35</xdr:row>
      <xdr:rowOff>63627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80154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3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142049</xdr:rowOff>
    </xdr:from>
    <xdr:to>
      <xdr:col>15</xdr:col>
      <xdr:colOff>101600</xdr:colOff>
      <xdr:row>35</xdr:row>
      <xdr:rowOff>72199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7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88726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4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170624</xdr:rowOff>
    </xdr:from>
    <xdr:to>
      <xdr:col>10</xdr:col>
      <xdr:colOff>165100</xdr:colOff>
      <xdr:row>35</xdr:row>
      <xdr:rowOff>100774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117301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7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145478</xdr:rowOff>
    </xdr:from>
    <xdr:to>
      <xdr:col>6</xdr:col>
      <xdr:colOff>38100</xdr:colOff>
      <xdr:row>35</xdr:row>
      <xdr:rowOff>75628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92155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5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8357</xdr:rowOff>
    </xdr:from>
    <xdr:to>
      <xdr:col>24</xdr:col>
      <xdr:colOff>63500</xdr:colOff>
      <xdr:row>58</xdr:row>
      <xdr:rowOff>23902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52457"/>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8357</xdr:rowOff>
    </xdr:from>
    <xdr:to>
      <xdr:col>19</xdr:col>
      <xdr:colOff>177800</xdr:colOff>
      <xdr:row>58</xdr:row>
      <xdr:rowOff>24812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52457"/>
          <a:ext cx="889000" cy="1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45554</xdr:rowOff>
    </xdr:from>
    <xdr:to>
      <xdr:col>15</xdr:col>
      <xdr:colOff>50800</xdr:colOff>
      <xdr:row>58</xdr:row>
      <xdr:rowOff>24812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18204"/>
          <a:ext cx="889000" cy="15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45554</xdr:rowOff>
    </xdr:from>
    <xdr:to>
      <xdr:col>10</xdr:col>
      <xdr:colOff>114300</xdr:colOff>
      <xdr:row>58</xdr:row>
      <xdr:rowOff>58124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18204"/>
          <a:ext cx="889000" cy="18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144552</xdr:rowOff>
    </xdr:from>
    <xdr:to>
      <xdr:col>24</xdr:col>
      <xdr:colOff>114300</xdr:colOff>
      <xdr:row>58</xdr:row>
      <xdr:rowOff>74702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1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167429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6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129007</xdr:rowOff>
    </xdr:from>
    <xdr:to>
      <xdr:col>20</xdr:col>
      <xdr:colOff>38100</xdr:colOff>
      <xdr:row>58</xdr:row>
      <xdr:rowOff>59157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75684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7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145462</xdr:rowOff>
    </xdr:from>
    <xdr:to>
      <xdr:col>15</xdr:col>
      <xdr:colOff>101600</xdr:colOff>
      <xdr:row>58</xdr:row>
      <xdr:rowOff>75612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92139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9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166204</xdr:rowOff>
    </xdr:from>
    <xdr:to>
      <xdr:col>10</xdr:col>
      <xdr:colOff>165100</xdr:colOff>
      <xdr:row>57</xdr:row>
      <xdr:rowOff>96354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6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112881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4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7324</xdr:rowOff>
    </xdr:from>
    <xdr:to>
      <xdr:col>6</xdr:col>
      <xdr:colOff>38100</xdr:colOff>
      <xdr:row>58</xdr:row>
      <xdr:rowOff>108924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125451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2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90176</xdr:rowOff>
    </xdr:from>
    <xdr:to>
      <xdr:col>24</xdr:col>
      <xdr:colOff>63500</xdr:colOff>
      <xdr:row>74</xdr:row>
      <xdr:rowOff>168202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77476"/>
          <a:ext cx="838200" cy="7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105383</xdr:rowOff>
    </xdr:from>
    <xdr:to>
      <xdr:col>19</xdr:col>
      <xdr:colOff>177800</xdr:colOff>
      <xdr:row>74</xdr:row>
      <xdr:rowOff>168202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92683"/>
          <a:ext cx="889000" cy="6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105383</xdr:rowOff>
    </xdr:from>
    <xdr:to>
      <xdr:col>15</xdr:col>
      <xdr:colOff>50800</xdr:colOff>
      <xdr:row>75</xdr:row>
      <xdr:rowOff>48178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92683"/>
          <a:ext cx="889000" cy="11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48178</xdr:rowOff>
    </xdr:from>
    <xdr:to>
      <xdr:col>10</xdr:col>
      <xdr:colOff>114300</xdr:colOff>
      <xdr:row>75</xdr:row>
      <xdr:rowOff>102946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06928"/>
          <a:ext cx="889000" cy="5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39376</xdr:rowOff>
    </xdr:from>
    <xdr:to>
      <xdr:col>24</xdr:col>
      <xdr:colOff>114300</xdr:colOff>
      <xdr:row>74</xdr:row>
      <xdr:rowOff>140976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2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62253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7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117402</xdr:rowOff>
    </xdr:from>
    <xdr:to>
      <xdr:col>20</xdr:col>
      <xdr:colOff>38100</xdr:colOff>
      <xdr:row>75</xdr:row>
      <xdr:rowOff>47552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0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64079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7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54583</xdr:rowOff>
    </xdr:from>
    <xdr:to>
      <xdr:col>15</xdr:col>
      <xdr:colOff>101600</xdr:colOff>
      <xdr:row>74</xdr:row>
      <xdr:rowOff>156183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4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1260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1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168828</xdr:rowOff>
    </xdr:from>
    <xdr:to>
      <xdr:col>10</xdr:col>
      <xdr:colOff>165100</xdr:colOff>
      <xdr:row>75</xdr:row>
      <xdr:rowOff>98978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5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115505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3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52146</xdr:rowOff>
    </xdr:from>
    <xdr:to>
      <xdr:col>6</xdr:col>
      <xdr:colOff>38100</xdr:colOff>
      <xdr:row>75</xdr:row>
      <xdr:rowOff>153746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170273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8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33716</xdr:rowOff>
    </xdr:from>
    <xdr:to>
      <xdr:col>24</xdr:col>
      <xdr:colOff>63500</xdr:colOff>
      <xdr:row>96</xdr:row>
      <xdr:rowOff>34567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492916"/>
          <a:ext cx="8382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32916</xdr:rowOff>
    </xdr:from>
    <xdr:to>
      <xdr:col>19</xdr:col>
      <xdr:colOff>177800</xdr:colOff>
      <xdr:row>96</xdr:row>
      <xdr:rowOff>34567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492116"/>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32916</xdr:rowOff>
    </xdr:from>
    <xdr:to>
      <xdr:col>15</xdr:col>
      <xdr:colOff>50800</xdr:colOff>
      <xdr:row>96</xdr:row>
      <xdr:rowOff>127753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492116"/>
          <a:ext cx="889000" cy="9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127753</xdr:rowOff>
    </xdr:from>
    <xdr:to>
      <xdr:col>10</xdr:col>
      <xdr:colOff>114300</xdr:colOff>
      <xdr:row>96</xdr:row>
      <xdr:rowOff>146155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586953"/>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154366</xdr:rowOff>
    </xdr:from>
    <xdr:to>
      <xdr:col>24</xdr:col>
      <xdr:colOff>114300</xdr:colOff>
      <xdr:row>96</xdr:row>
      <xdr:rowOff>84516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4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5793</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2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155217</xdr:rowOff>
    </xdr:from>
    <xdr:to>
      <xdr:col>20</xdr:col>
      <xdr:colOff>38100</xdr:colOff>
      <xdr:row>96</xdr:row>
      <xdr:rowOff>85367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4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101894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21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153566</xdr:rowOff>
    </xdr:from>
    <xdr:to>
      <xdr:col>15</xdr:col>
      <xdr:colOff>101600</xdr:colOff>
      <xdr:row>96</xdr:row>
      <xdr:rowOff>83716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4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100243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21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76953</xdr:rowOff>
    </xdr:from>
    <xdr:to>
      <xdr:col>10</xdr:col>
      <xdr:colOff>165100</xdr:colOff>
      <xdr:row>97</xdr:row>
      <xdr:rowOff>7103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3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23630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3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95355</xdr:rowOff>
    </xdr:from>
    <xdr:to>
      <xdr:col>6</xdr:col>
      <xdr:colOff>38100</xdr:colOff>
      <xdr:row>97</xdr:row>
      <xdr:rowOff>25505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5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42032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32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126964</xdr:rowOff>
    </xdr:from>
    <xdr:to>
      <xdr:col>55</xdr:col>
      <xdr:colOff>0</xdr:colOff>
      <xdr:row>38</xdr:row>
      <xdr:rowOff>128923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42064"/>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128923</xdr:rowOff>
    </xdr:from>
    <xdr:to>
      <xdr:col>50</xdr:col>
      <xdr:colOff>114300</xdr:colOff>
      <xdr:row>38</xdr:row>
      <xdr:rowOff>131209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4402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131209</xdr:rowOff>
    </xdr:from>
    <xdr:to>
      <xdr:col>45</xdr:col>
      <xdr:colOff>177800</xdr:colOff>
      <xdr:row>38</xdr:row>
      <xdr:rowOff>134801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646309"/>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134801</xdr:rowOff>
    </xdr:from>
    <xdr:to>
      <xdr:col>41</xdr:col>
      <xdr:colOff>50800</xdr:colOff>
      <xdr:row>38</xdr:row>
      <xdr:rowOff>148517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649901"/>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76164</xdr:rowOff>
    </xdr:from>
    <xdr:to>
      <xdr:col>55</xdr:col>
      <xdr:colOff>50800</xdr:colOff>
      <xdr:row>39</xdr:row>
      <xdr:rowOff>6314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9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54591</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6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78123</xdr:rowOff>
    </xdr:from>
    <xdr:to>
      <xdr:col>50</xdr:col>
      <xdr:colOff>165100</xdr:colOff>
      <xdr:row>39</xdr:row>
      <xdr:rowOff>8273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170850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85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80409</xdr:rowOff>
    </xdr:from>
    <xdr:to>
      <xdr:col>46</xdr:col>
      <xdr:colOff>38100</xdr:colOff>
      <xdr:row>39</xdr:row>
      <xdr:rowOff>10559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1686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88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84001</xdr:rowOff>
    </xdr:from>
    <xdr:to>
      <xdr:col>41</xdr:col>
      <xdr:colOff>101600</xdr:colOff>
      <xdr:row>39</xdr:row>
      <xdr:rowOff>14151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9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97717</xdr:rowOff>
    </xdr:from>
    <xdr:to>
      <xdr:col>36</xdr:col>
      <xdr:colOff>165100</xdr:colOff>
      <xdr:row>39</xdr:row>
      <xdr:rowOff>27867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1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18994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05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39375</xdr:rowOff>
    </xdr:from>
    <xdr:to>
      <xdr:col>55</xdr:col>
      <xdr:colOff>0</xdr:colOff>
      <xdr:row>56</xdr:row>
      <xdr:rowOff>46233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64057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158955</xdr:rowOff>
    </xdr:from>
    <xdr:to>
      <xdr:col>50</xdr:col>
      <xdr:colOff>114300</xdr:colOff>
      <xdr:row>56</xdr:row>
      <xdr:rowOff>39375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588705"/>
          <a:ext cx="889000" cy="5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158955</xdr:rowOff>
    </xdr:from>
    <xdr:to>
      <xdr:col>45</xdr:col>
      <xdr:colOff>177800</xdr:colOff>
      <xdr:row>55</xdr:row>
      <xdr:rowOff>169921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588705"/>
          <a:ext cx="889000" cy="1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169921</xdr:rowOff>
    </xdr:from>
    <xdr:to>
      <xdr:col>41</xdr:col>
      <xdr:colOff>50800</xdr:colOff>
      <xdr:row>56</xdr:row>
      <xdr:rowOff>153988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599671"/>
          <a:ext cx="889000" cy="1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166883</xdr:rowOff>
    </xdr:from>
    <xdr:to>
      <xdr:col>55</xdr:col>
      <xdr:colOff>50800</xdr:colOff>
      <xdr:row>56</xdr:row>
      <xdr:rowOff>97033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9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18310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4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160025</xdr:rowOff>
    </xdr:from>
    <xdr:to>
      <xdr:col>50</xdr:col>
      <xdr:colOff>165100</xdr:colOff>
      <xdr:row>56</xdr:row>
      <xdr:rowOff>90175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8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106702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6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108155</xdr:rowOff>
    </xdr:from>
    <xdr:to>
      <xdr:col>46</xdr:col>
      <xdr:colOff>38100</xdr:colOff>
      <xdr:row>56</xdr:row>
      <xdr:rowOff>38305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3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54832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1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119121</xdr:rowOff>
    </xdr:from>
    <xdr:to>
      <xdr:col>41</xdr:col>
      <xdr:colOff>101600</xdr:colOff>
      <xdr:row>56</xdr:row>
      <xdr:rowOff>49271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65798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2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103188</xdr:rowOff>
    </xdr:from>
    <xdr:to>
      <xdr:col>36</xdr:col>
      <xdr:colOff>165100</xdr:colOff>
      <xdr:row>57</xdr:row>
      <xdr:rowOff>33338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0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49865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7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137409</xdr:rowOff>
    </xdr:from>
    <xdr:to>
      <xdr:col>55</xdr:col>
      <xdr:colOff>0</xdr:colOff>
      <xdr:row>78</xdr:row>
      <xdr:rowOff>22716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39059"/>
          <a:ext cx="838200" cy="5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100788</xdr:rowOff>
    </xdr:from>
    <xdr:to>
      <xdr:col>50</xdr:col>
      <xdr:colOff>114300</xdr:colOff>
      <xdr:row>77</xdr:row>
      <xdr:rowOff>137409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02438"/>
          <a:ext cx="889000" cy="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62013</xdr:rowOff>
    </xdr:from>
    <xdr:to>
      <xdr:col>45</xdr:col>
      <xdr:colOff>177800</xdr:colOff>
      <xdr:row>77</xdr:row>
      <xdr:rowOff>100788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63663"/>
          <a:ext cx="889000" cy="3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62013</xdr:rowOff>
    </xdr:from>
    <xdr:to>
      <xdr:col>41</xdr:col>
      <xdr:colOff>50800</xdr:colOff>
      <xdr:row>77</xdr:row>
      <xdr:rowOff>151121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63663"/>
          <a:ext cx="889000" cy="8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143366</xdr:rowOff>
    </xdr:from>
    <xdr:to>
      <xdr:col>55</xdr:col>
      <xdr:colOff>50800</xdr:colOff>
      <xdr:row>78</xdr:row>
      <xdr:rowOff>73516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4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86609</xdr:rowOff>
    </xdr:from>
    <xdr:to>
      <xdr:col>50</xdr:col>
      <xdr:colOff>165100</xdr:colOff>
      <xdr:row>78</xdr:row>
      <xdr:rowOff>16759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8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33286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49988</xdr:rowOff>
    </xdr:from>
    <xdr:to>
      <xdr:col>46</xdr:col>
      <xdr:colOff>38100</xdr:colOff>
      <xdr:row>77</xdr:row>
      <xdr:rowOff>151588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5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168115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11213</xdr:rowOff>
    </xdr:from>
    <xdr:to>
      <xdr:col>41</xdr:col>
      <xdr:colOff>101600</xdr:colOff>
      <xdr:row>77</xdr:row>
      <xdr:rowOff>112813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1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129340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8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100321</xdr:rowOff>
    </xdr:from>
    <xdr:to>
      <xdr:col>36</xdr:col>
      <xdr:colOff>165100</xdr:colOff>
      <xdr:row>78</xdr:row>
      <xdr:rowOff>30471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0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46998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7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63942</xdr:rowOff>
    </xdr:from>
    <xdr:to>
      <xdr:col>55</xdr:col>
      <xdr:colOff>0</xdr:colOff>
      <xdr:row>96</xdr:row>
      <xdr:rowOff>118760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523142"/>
          <a:ext cx="838200" cy="5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92966</xdr:rowOff>
    </xdr:from>
    <xdr:to>
      <xdr:col>50</xdr:col>
      <xdr:colOff>114300</xdr:colOff>
      <xdr:row>96</xdr:row>
      <xdr:rowOff>118760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552166"/>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92966</xdr:rowOff>
    </xdr:from>
    <xdr:to>
      <xdr:col>45</xdr:col>
      <xdr:colOff>177800</xdr:colOff>
      <xdr:row>96</xdr:row>
      <xdr:rowOff>145934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552166"/>
          <a:ext cx="889000" cy="5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145934</xdr:rowOff>
    </xdr:from>
    <xdr:to>
      <xdr:col>41</xdr:col>
      <xdr:colOff>50800</xdr:colOff>
      <xdr:row>97</xdr:row>
      <xdr:rowOff>3446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05134"/>
          <a:ext cx="889000" cy="2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13142</xdr:rowOff>
    </xdr:from>
    <xdr:to>
      <xdr:col>55</xdr:col>
      <xdr:colOff>50800</xdr:colOff>
      <xdr:row>96</xdr:row>
      <xdr:rowOff>114742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7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36019</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32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67960</xdr:rowOff>
    </xdr:from>
    <xdr:to>
      <xdr:col>50</xdr:col>
      <xdr:colOff>165100</xdr:colOff>
      <xdr:row>96</xdr:row>
      <xdr:rowOff>169560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2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160687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42166</xdr:rowOff>
    </xdr:from>
    <xdr:to>
      <xdr:col>46</xdr:col>
      <xdr:colOff>38100</xdr:colOff>
      <xdr:row>96</xdr:row>
      <xdr:rowOff>143766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0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134893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9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95134</xdr:rowOff>
    </xdr:from>
    <xdr:to>
      <xdr:col>41</xdr:col>
      <xdr:colOff>101600</xdr:colOff>
      <xdr:row>97</xdr:row>
      <xdr:rowOff>25284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16411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4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124096</xdr:rowOff>
    </xdr:from>
    <xdr:to>
      <xdr:col>36</xdr:col>
      <xdr:colOff>165100</xdr:colOff>
      <xdr:row>97</xdr:row>
      <xdr:rowOff>54246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8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45373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7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91740</xdr:rowOff>
    </xdr:from>
    <xdr:to>
      <xdr:col>85</xdr:col>
      <xdr:colOff>127000</xdr:colOff>
      <xdr:row>34</xdr:row>
      <xdr:rowOff>144638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921040"/>
          <a:ext cx="838200" cy="5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144363</xdr:rowOff>
    </xdr:from>
    <xdr:to>
      <xdr:col>81</xdr:col>
      <xdr:colOff>50800</xdr:colOff>
      <xdr:row>34</xdr:row>
      <xdr:rowOff>144638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802213"/>
          <a:ext cx="889000" cy="17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134762</xdr:rowOff>
    </xdr:from>
    <xdr:to>
      <xdr:col>76</xdr:col>
      <xdr:colOff>114300</xdr:colOff>
      <xdr:row>33</xdr:row>
      <xdr:rowOff>144363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579261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134762</xdr:rowOff>
    </xdr:from>
    <xdr:to>
      <xdr:col>71</xdr:col>
      <xdr:colOff>177800</xdr:colOff>
      <xdr:row>34</xdr:row>
      <xdr:rowOff>132133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792612"/>
          <a:ext cx="889000" cy="16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40940</xdr:rowOff>
    </xdr:from>
    <xdr:to>
      <xdr:col>85</xdr:col>
      <xdr:colOff>177800</xdr:colOff>
      <xdr:row>34</xdr:row>
      <xdr:rowOff>142540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87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63817</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7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93838</xdr:rowOff>
    </xdr:from>
    <xdr:to>
      <xdr:col>81</xdr:col>
      <xdr:colOff>101600</xdr:colOff>
      <xdr:row>35</xdr:row>
      <xdr:rowOff>23988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92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40515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69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93563</xdr:rowOff>
    </xdr:from>
    <xdr:to>
      <xdr:col>76</xdr:col>
      <xdr:colOff>165100</xdr:colOff>
      <xdr:row>34</xdr:row>
      <xdr:rowOff>23713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75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40240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52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83962</xdr:rowOff>
    </xdr:from>
    <xdr:to>
      <xdr:col>72</xdr:col>
      <xdr:colOff>38100</xdr:colOff>
      <xdr:row>34</xdr:row>
      <xdr:rowOff>14112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7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30639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51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81333</xdr:rowOff>
    </xdr:from>
    <xdr:to>
      <xdr:col>67</xdr:col>
      <xdr:colOff>101600</xdr:colOff>
      <xdr:row>35</xdr:row>
      <xdr:rowOff>11483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91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28010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68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123675</xdr:rowOff>
    </xdr:from>
    <xdr:to>
      <xdr:col>85</xdr:col>
      <xdr:colOff>127000</xdr:colOff>
      <xdr:row>56</xdr:row>
      <xdr:rowOff>159488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24875"/>
          <a:ext cx="8382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112968</xdr:rowOff>
    </xdr:from>
    <xdr:to>
      <xdr:col>81</xdr:col>
      <xdr:colOff>50800</xdr:colOff>
      <xdr:row>56</xdr:row>
      <xdr:rowOff>159488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714168"/>
          <a:ext cx="8890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112968</xdr:rowOff>
    </xdr:from>
    <xdr:to>
      <xdr:col>76</xdr:col>
      <xdr:colOff>114300</xdr:colOff>
      <xdr:row>57</xdr:row>
      <xdr:rowOff>491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714168"/>
          <a:ext cx="889000" cy="5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119162</xdr:rowOff>
    </xdr:from>
    <xdr:to>
      <xdr:col>71</xdr:col>
      <xdr:colOff>177800</xdr:colOff>
      <xdr:row>57</xdr:row>
      <xdr:rowOff>491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720362"/>
          <a:ext cx="889000" cy="5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72875</xdr:rowOff>
    </xdr:from>
    <xdr:to>
      <xdr:col>85</xdr:col>
      <xdr:colOff>177800</xdr:colOff>
      <xdr:row>57</xdr:row>
      <xdr:rowOff>3025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67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95752</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2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108688</xdr:rowOff>
    </xdr:from>
    <xdr:to>
      <xdr:col>81</xdr:col>
      <xdr:colOff>101600</xdr:colOff>
      <xdr:row>57</xdr:row>
      <xdr:rowOff>38838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0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55365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8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62168</xdr:rowOff>
    </xdr:from>
    <xdr:to>
      <xdr:col>76</xdr:col>
      <xdr:colOff>165100</xdr:colOff>
      <xdr:row>56</xdr:row>
      <xdr:rowOff>163768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6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8845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3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121141</xdr:rowOff>
    </xdr:from>
    <xdr:to>
      <xdr:col>72</xdr:col>
      <xdr:colOff>38100</xdr:colOff>
      <xdr:row>57</xdr:row>
      <xdr:rowOff>51291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2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42418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68362</xdr:rowOff>
    </xdr:from>
    <xdr:to>
      <xdr:col>67</xdr:col>
      <xdr:colOff>101600</xdr:colOff>
      <xdr:row>56</xdr:row>
      <xdr:rowOff>169962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66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15039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4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76415</xdr:rowOff>
    </xdr:from>
    <xdr:to>
      <xdr:col>85</xdr:col>
      <xdr:colOff>127000</xdr:colOff>
      <xdr:row>78</xdr:row>
      <xdr:rowOff>136361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449515"/>
          <a:ext cx="838200" cy="5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41390</xdr:rowOff>
    </xdr:from>
    <xdr:to>
      <xdr:col>81</xdr:col>
      <xdr:colOff>50800</xdr:colOff>
      <xdr:row>78</xdr:row>
      <xdr:rowOff>76415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414490"/>
          <a:ext cx="889000" cy="3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85167</xdr:rowOff>
    </xdr:from>
    <xdr:to>
      <xdr:col>76</xdr:col>
      <xdr:colOff>114300</xdr:colOff>
      <xdr:row>78</xdr:row>
      <xdr:rowOff>41390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115367"/>
          <a:ext cx="889000" cy="29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85167</xdr:rowOff>
    </xdr:from>
    <xdr:to>
      <xdr:col>71</xdr:col>
      <xdr:colOff>177800</xdr:colOff>
      <xdr:row>78</xdr:row>
      <xdr:rowOff>65024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115367"/>
          <a:ext cx="889000" cy="32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85561</xdr:rowOff>
    </xdr:from>
    <xdr:to>
      <xdr:col>85</xdr:col>
      <xdr:colOff>177800</xdr:colOff>
      <xdr:row>79</xdr:row>
      <xdr:rowOff>15711</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44646</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1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25615</xdr:rowOff>
    </xdr:from>
    <xdr:to>
      <xdr:col>81</xdr:col>
      <xdr:colOff>101600</xdr:colOff>
      <xdr:row>78</xdr:row>
      <xdr:rowOff>127215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39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143742</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17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162040</xdr:rowOff>
    </xdr:from>
    <xdr:to>
      <xdr:col>76</xdr:col>
      <xdr:colOff>165100</xdr:colOff>
      <xdr:row>78</xdr:row>
      <xdr:rowOff>92190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3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108717</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1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34367</xdr:rowOff>
    </xdr:from>
    <xdr:to>
      <xdr:col>72</xdr:col>
      <xdr:colOff>38100</xdr:colOff>
      <xdr:row>76</xdr:row>
      <xdr:rowOff>135967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06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152493</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2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14224</xdr:rowOff>
    </xdr:from>
    <xdr:to>
      <xdr:col>67</xdr:col>
      <xdr:colOff>101600</xdr:colOff>
      <xdr:row>78</xdr:row>
      <xdr:rowOff>115824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38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132351</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16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70002</xdr:rowOff>
    </xdr:from>
    <xdr:to>
      <xdr:col>85</xdr:col>
      <xdr:colOff>127000</xdr:colOff>
      <xdr:row>97</xdr:row>
      <xdr:rowOff>75665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00652"/>
          <a:ext cx="838200" cy="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64066</xdr:rowOff>
    </xdr:from>
    <xdr:to>
      <xdr:col>81</xdr:col>
      <xdr:colOff>50800</xdr:colOff>
      <xdr:row>97</xdr:row>
      <xdr:rowOff>75665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694716"/>
          <a:ext cx="8890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30342</xdr:rowOff>
    </xdr:from>
    <xdr:to>
      <xdr:col>76</xdr:col>
      <xdr:colOff>114300</xdr:colOff>
      <xdr:row>97</xdr:row>
      <xdr:rowOff>64066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660992"/>
          <a:ext cx="889000" cy="3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21757</xdr:rowOff>
    </xdr:from>
    <xdr:to>
      <xdr:col>71</xdr:col>
      <xdr:colOff>177800</xdr:colOff>
      <xdr:row>97</xdr:row>
      <xdr:rowOff>30342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652407"/>
          <a:ext cx="889000" cy="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19202</xdr:rowOff>
    </xdr:from>
    <xdr:to>
      <xdr:col>85</xdr:col>
      <xdr:colOff>177800</xdr:colOff>
      <xdr:row>97</xdr:row>
      <xdr:rowOff>120802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4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42079</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50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24865</xdr:rowOff>
    </xdr:from>
    <xdr:to>
      <xdr:col>81</xdr:col>
      <xdr:colOff>101600</xdr:colOff>
      <xdr:row>97</xdr:row>
      <xdr:rowOff>126465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5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142992</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43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13266</xdr:rowOff>
    </xdr:from>
    <xdr:to>
      <xdr:col>76</xdr:col>
      <xdr:colOff>165100</xdr:colOff>
      <xdr:row>97</xdr:row>
      <xdr:rowOff>114866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4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131393</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41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150992</xdr:rowOff>
    </xdr:from>
    <xdr:to>
      <xdr:col>72</xdr:col>
      <xdr:colOff>38100</xdr:colOff>
      <xdr:row>97</xdr:row>
      <xdr:rowOff>81142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97669</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38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142407</xdr:rowOff>
    </xdr:from>
    <xdr:to>
      <xdr:col>67</xdr:col>
      <xdr:colOff>101600</xdr:colOff>
      <xdr:row>97</xdr:row>
      <xdr:rowOff>72557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0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89084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376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19177</xdr:rowOff>
    </xdr:from>
    <xdr:to>
      <xdr:col>116</xdr:col>
      <xdr:colOff>63500</xdr:colOff>
      <xdr:row>38</xdr:row>
      <xdr:rowOff>43307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53427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120921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636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19177</xdr:rowOff>
    </xdr:from>
    <xdr:to>
      <xdr:col>111</xdr:col>
      <xdr:colOff>177800</xdr:colOff>
      <xdr:row>38</xdr:row>
      <xdr:rowOff>81661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0434300" y="6534277"/>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68724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755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81661</xdr:rowOff>
    </xdr:from>
    <xdr:to>
      <xdr:col>107</xdr:col>
      <xdr:colOff>50800</xdr:colOff>
      <xdr:row>38</xdr:row>
      <xdr:rowOff>107315</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19545300" y="6596761"/>
          <a:ext cx="8890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78630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76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153416</xdr:rowOff>
    </xdr:from>
    <xdr:to>
      <xdr:col>102</xdr:col>
      <xdr:colOff>114300</xdr:colOff>
      <xdr:row>38</xdr:row>
      <xdr:rowOff>107315</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497066"/>
          <a:ext cx="889000" cy="1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69232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75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71137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163957</xdr:rowOff>
    </xdr:from>
    <xdr:to>
      <xdr:col>116</xdr:col>
      <xdr:colOff>114300</xdr:colOff>
      <xdr:row>38</xdr:row>
      <xdr:rowOff>94107</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15384</xdr:rowOff>
    </xdr:from>
    <xdr:ext cx="469744"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35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139827</xdr:rowOff>
    </xdr:from>
    <xdr:to>
      <xdr:col>112</xdr:col>
      <xdr:colOff>38100</xdr:colOff>
      <xdr:row>38</xdr:row>
      <xdr:rowOff>69977</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4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86504</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088428" y="625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30861</xdr:rowOff>
    </xdr:from>
    <xdr:to>
      <xdr:col>107</xdr:col>
      <xdr:colOff>101600</xdr:colOff>
      <xdr:row>38</xdr:row>
      <xdr:rowOff>132461</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5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148988</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199428" y="632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56515</xdr:rowOff>
    </xdr:from>
    <xdr:to>
      <xdr:col>102</xdr:col>
      <xdr:colOff>165100</xdr:colOff>
      <xdr:row>38</xdr:row>
      <xdr:rowOff>158115</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3192</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346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102616</xdr:rowOff>
    </xdr:from>
    <xdr:to>
      <xdr:col>98</xdr:col>
      <xdr:colOff>38100</xdr:colOff>
      <xdr:row>38</xdr:row>
      <xdr:rowOff>32765</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49293</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22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総務費は、住民一人当たり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151,180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円となっており、「やらんば！平戸」応援基金積立金等により類似団体、全国及び県平均を上回っている状況にある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が、令和５年度はふるさと納税寄附金や普通交付税の減少等により基金積立額が減少したため前年度よりも減少している。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260,832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円となっており、類似団体や全国、県平均を上回っている状況で推移している。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令和５年度は</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住民税非課税世帯に対する物価高騰対策支援事業</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等により前年度よりも増加している。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衛生費は、住民一人当たり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98,181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や全国、県平均を上回っている状況で推移している。これは、北松北部環境組合への負担金が大きな割合を占めており、令和３年度から建設改良に係る公債費の負担が開始し増加となってい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農林水産業費は、住民一人当たり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67,266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円となっており、類似団体や全国、県平均を上回っている状況で推移している。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本市の主要産業である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農林水産業の</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担い手育成や経営規模拡大等に力を入れているためで</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あ</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商工費は、住民一人当たり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25,587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円となっており、近年減少傾向にあり、令和２年度</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年度に新型コロナウイルス</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感染症</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対策事業が実施されていたことが影響し、令和</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年度では減少となった。</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土木費は、住民一人当たり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64,942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円となっており、令和５年度は類似団体を上回っている。要因としては、令和４年度国補正にかかる道路改修事業の令和５年度繰越等によるものである。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消防費は、住民一人当たり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32,098</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類似団体や全国、県平均を上回っている状況で推移している。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令和５年度は旧原子力防災器具等保管施設の解体や消防署田平出張所の建替えに着手したため前年度よりも増加している。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教育費は、住民一人当たり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78,505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円となっており、類似団体や全国、県平均を上回っている状況で推移している。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令和５年度は学校施設照明ＬＥＤ化改修や南部市民屋内運動場建替えに着手したため</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よりも増加している</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長崎県平戸市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「財政調整基金残高」は、適切な財源の確保と歳出の精査により、平成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年度以降取崩を行っておらず、令和</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310,927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結果、標準財政規模の約３割を確保している</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。基金については、持続可能な財政運営を行うために、国の動向を注視しながら、積立や活用を行っていく予定である。「実質収支額」については、大きな増減はなく前年度から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0.84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3.60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％となった。「実質単年度収支」について</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前年度同様、繰上償還および財政調整基金取崩しをしていないことから、</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大きな増減はなく前年度から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0.62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しかしながら、今後は人口減少により地方交付税の減額も予想されるため、市税ほか歳入を適正に確保するとともに、歳出抑制を図りながら標準財政規模と財政調整基金のバランスを考慮した健全な財政運営に努め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長崎県平戸市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前年度に引き続き、全会計にて黒字で資金不足額は生じておらず、適正な財政運営が行われている。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病院事業会計については、前年度に比べ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ポイント改善しているが、これは新型コロナウイルス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５類移行を契機とした、これまで受診控えしていた入院外来患者の増加によるものと推測される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。今後は医師不足等による経営悪化が懸念されるため、令和４年度に策定した「平戸市立病院経営強化プラン」に基づき、さらなる経営の強化と健全化に努める。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水道事業会計については、平成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年度に料金改定を実施し、一定の経常収支を確保している。今後も引き続き経営の安定化を図るとともに、「平戸市水道ビジョン（経営戦略）」に基づき、さらなる経営の健全化に努める。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一般会計については、「平戸市財政健全化計画（平成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～令和５年度）」等の着実な実施により、徹底した経費の節減と効率的な事業執行に努め、健全な財政運営を進めていく。</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長崎県平戸市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　実質公債比率の</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か年平均は</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近年</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傾向にある</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950">
            <a:effectLst/>
            <a:latin typeface="ＭＳ ゴシック" panose="020B0609070205080204" pitchFamily="49" charset="-128"/>
            <a:ea typeface="ＭＳ ゴシック" panose="020B0609070205080204" pitchFamily="49" charset="-128"/>
          </a:endParaRPr>
        </a:p>
        <a:p>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　増加要因</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①</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控除財源である「算入公債費等（</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）」において、</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財源対策債や合併特例債の公債費</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道路橋りょう</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費の事業費補正、および上水道及び簡易水道に係る密度補正の減少などにより、</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と比較して</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188,129</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千円減少したことによる</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。（実質公債費比率影響＋</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ポイント）</a:t>
          </a:r>
          <a:endParaRPr lang="ja-JP" altLang="ja-JP" sz="950">
            <a:effectLst/>
            <a:latin typeface="ＭＳ ゴシック" panose="020B0609070205080204" pitchFamily="49" charset="-128"/>
            <a:ea typeface="ＭＳ ゴシック" panose="020B0609070205080204" pitchFamily="49" charset="-128"/>
          </a:endParaRPr>
        </a:p>
        <a:p>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増加要因②</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「元利償還金等（</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）」においては、</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過疎債、臨時財政対策債、辺地債などの</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「元利償還金」が</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と比較して</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157,184</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増加したことによる</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実質公債費比率影響＋</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　増加要因③「公営基企業債の元利償還金に対する繰入金」は、病院事業および水道事業において</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と比較して</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47,028</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千円増加している。また、</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「組合等が起こした地方債の元利償還金に対する負担金等」は、平成</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同意債の元金償還が始まったことで約</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百万円で</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R14</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まで推移していく。</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（実質公債費比率影響＋</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ポイント）</a:t>
          </a:r>
          <a:endParaRPr lang="ja-JP" altLang="ja-JP" sz="950">
            <a:effectLst/>
            <a:latin typeface="ＭＳ ゴシック" panose="020B0609070205080204" pitchFamily="49" charset="-128"/>
            <a:ea typeface="ＭＳ ゴシック" panose="020B0609070205080204" pitchFamily="49" charset="-128"/>
          </a:endParaRPr>
        </a:p>
        <a:p>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　分子合計において</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と比較して</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494,136</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千円増加し、</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の実質公債費比率は前年度から</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ポイント増加の</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95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満期一括償還地方債の借入は無し。</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長崎県平戸市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将来負担比率は平成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年度以降発生していない。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」のうち「一般会計等に係る地方債の現在高」については、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令和５年度は前年度同様、償還額に対し発行額が抑制されたことから、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1,003,880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また、「公営企業債等繰入見込額」については、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主に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水道事業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病院事業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元金償還額を下回る公営企業債の新規発行などにより、全体では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180,000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控除財源である「充当可能財源等（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」のうち「充当可能基金」については、主に財政調整基金の積み増しにより、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226,207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「基準財政需要額算入見込額」については、公債費において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1,164,690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千円減少している。これは、合併特例債の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1,012,676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千円及び臨時財政対策債の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604,569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千円の減少が主なものとなっている。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その他「充当可能特定歳入」を含め、充当可能財源等全体で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980,908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千円減少しているものの、将来負担額を上回っているため、将来負担比率は、前年度に引き続き発生していない。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長崎県平戸市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増加した基金の主なものは、財政調整基金である。財政調整基金は、前年度の決算剰余金処分としての積立などにより残高が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310,927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千円の増加となっている。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減少した基金については、「やらんば！平戸」応援基金において、寄附金が前年度より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86,588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、事業への充当額がより増して増加したことから残高が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278,524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千円減少し、令和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3,230,081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千円となり、基金全体の約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％となっている。その他にも、事業への繰入（総合戦略に掲げる重点主要施策への充当）により基金残高が減少している。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基金全体としては、令和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14,257,937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千円で、前年度と比較して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19,597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持続可能な財政運営を行うために、国の動向を注視しながら積立や活用を行っていく予定である。また、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平戸市公金管理に関する基本方針に基づき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、基金を原資とした各種債券の購入等、運用方法を検討し有効活用を図る。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・新しいまちづくり基金　：　合併に伴う市民の一体感の醸成と地域の個性あるまちづくりの推進</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・「やらんば！平戸」応援基金　：　ふるさと納税による寄附金を原資とし、産業の振興と人口減少抑制に取り組む施策の推進</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・ひらどふれあい福祉基金　：　地域における福祉活動の促進、快適な生活環境の形成及び保健福祉の増進</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・ひらど生き活きまちづくり基金　：　市民が夢とゆとりをもっていきいきと暮らす活気みなぎるまちを目指し、地域の特性を生かしたまちづくり推進</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・森林環境譲与税基金　：　森林の整備及びその促進に関する施策の推進</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・再生可能エネルギー活用離島活性化基金　：　本市の自然環境が生み出す再生可能エネルギーを活用し、離島の特性を活かしたまちづくりと産業振興</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・新しいまちづくり基金　：　余剰財源を活用した積立金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91,000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千円と利子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千円の積立による増加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と南部市民屋内運動場整備事業等に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76,317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千円を充当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・「やらんば！平戸」応援基金　：　寄附金及び利子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785,427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千円の積立による増加と総合戦略に掲げる最重点主要施策に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1,063,951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千円を充当。</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・ひらどふれあい福祉基金　：　利子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3,343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千円の積立による増加と高齢者いきいきおでかけ支援事業等に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29,938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千円を充当。</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・ひらど生き活きまちづくり基金　：　利子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千円の積立による増加と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国際交流振興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事業やにぎわいづくり支援事業等に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千円充当。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・森林環境譲与税基金　：　森林環境譲与税交付金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17,884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千円と利子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千円の積立による増加と森林経営管理事業等に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4,197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千円を充当。</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・再生可能エネルギー活用離島活性化基金　：　利子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千円の積立による増加と離島航路対策関係事業等に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14,293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千円を充当。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各基金の目的に応じ、基金活用に応じた効果的な予算配分を行うよう努め、国の動向を注視しながら積立や活用を行っていく予定である。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前年度の決算剰余金処分としての積立により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千円、利子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の積立により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10,927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財政健全化計画に基づき、財政調整基金の残高が、令和５年度末時点で標準財政規模の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億円の確保に努める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。（達成済）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利子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の積立により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9,817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健全化計画に基づき、縁故債について繰上償還を実施してきたが、今後も後年度の負担軽減を図るため、必要に応じて減債基金を活用し繰上償還の実施も検討していく。また、同計画に基づき、減債基金の残高について令和５年度末時点で市債残高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億円の確保に努める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。（市債残高の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％以上達成済）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26530033</v>
      </c>
      <c r="BO4" s="449"/>
      <c r="BP4" s="449"/>
      <c r="BQ4" s="449"/>
      <c r="BR4" s="449"/>
      <c r="BS4" s="449"/>
      <c r="BT4" s="449"/>
      <c r="BU4" s="450"/>
      <c r="BV4" s="448">
        <v>26893705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3.6</v>
      </c>
      <c r="CU4" s="589"/>
      <c r="CV4" s="589"/>
      <c r="CW4" s="589"/>
      <c r="CX4" s="589"/>
      <c r="CY4" s="589"/>
      <c r="CZ4" s="589"/>
      <c r="DA4" s="590"/>
      <c r="DB4" s="588">
        <v>4.4000000000000004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25639103</v>
      </c>
      <c r="BO5" s="420"/>
      <c r="BP5" s="420"/>
      <c r="BQ5" s="420"/>
      <c r="BR5" s="420"/>
      <c r="BS5" s="420"/>
      <c r="BT5" s="420"/>
      <c r="BU5" s="421"/>
      <c r="BV5" s="419">
        <v>25991965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91.3</v>
      </c>
      <c r="CU5" s="417"/>
      <c r="CV5" s="417"/>
      <c r="CW5" s="417"/>
      <c r="CX5" s="417"/>
      <c r="CY5" s="417"/>
      <c r="CZ5" s="417"/>
      <c r="DA5" s="418"/>
      <c r="DB5" s="416">
        <v>87.4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890930</v>
      </c>
      <c r="BO6" s="420"/>
      <c r="BP6" s="420"/>
      <c r="BQ6" s="420"/>
      <c r="BR6" s="420"/>
      <c r="BS6" s="420"/>
      <c r="BT6" s="420"/>
      <c r="BU6" s="421"/>
      <c r="BV6" s="419">
        <v>901740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91.3</v>
      </c>
      <c r="CU6" s="563"/>
      <c r="CV6" s="563"/>
      <c r="CW6" s="563"/>
      <c r="CX6" s="563"/>
      <c r="CY6" s="563"/>
      <c r="CZ6" s="563"/>
      <c r="DA6" s="564"/>
      <c r="DB6" s="562">
        <v>88.2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419843</v>
      </c>
      <c r="BO7" s="420"/>
      <c r="BP7" s="420"/>
      <c r="BQ7" s="420"/>
      <c r="BR7" s="420"/>
      <c r="BS7" s="420"/>
      <c r="BT7" s="420"/>
      <c r="BU7" s="421"/>
      <c r="BV7" s="419">
        <v>315566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13103856</v>
      </c>
      <c r="CU7" s="420"/>
      <c r="CV7" s="420"/>
      <c r="CW7" s="420"/>
      <c r="CX7" s="420"/>
      <c r="CY7" s="420"/>
      <c r="CZ7" s="420"/>
      <c r="DA7" s="421"/>
      <c r="DB7" s="419">
        <v>13205256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471087</v>
      </c>
      <c r="BO8" s="420"/>
      <c r="BP8" s="420"/>
      <c r="BQ8" s="420"/>
      <c r="BR8" s="420"/>
      <c r="BS8" s="420"/>
      <c r="BT8" s="420"/>
      <c r="BU8" s="421"/>
      <c r="BV8" s="419">
        <v>586174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0.24</v>
      </c>
      <c r="CU8" s="523"/>
      <c r="CV8" s="523"/>
      <c r="CW8" s="523"/>
      <c r="CX8" s="523"/>
      <c r="CY8" s="523"/>
      <c r="CZ8" s="523"/>
      <c r="DA8" s="524"/>
      <c r="DB8" s="522">
        <v>0.24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29365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-115087</v>
      </c>
      <c r="BO9" s="420"/>
      <c r="BP9" s="420"/>
      <c r="BQ9" s="420"/>
      <c r="BR9" s="420"/>
      <c r="BS9" s="420"/>
      <c r="BT9" s="420"/>
      <c r="BU9" s="421"/>
      <c r="BV9" s="419">
        <v>-47814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18</v>
      </c>
      <c r="CU9" s="417"/>
      <c r="CV9" s="417"/>
      <c r="CW9" s="417"/>
      <c r="CX9" s="417"/>
      <c r="CY9" s="417"/>
      <c r="CZ9" s="417"/>
      <c r="DA9" s="418"/>
      <c r="DB9" s="416">
        <v>17.899999999999999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31920</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310927</v>
      </c>
      <c r="BO10" s="420"/>
      <c r="BP10" s="420"/>
      <c r="BQ10" s="420"/>
      <c r="BR10" s="420"/>
      <c r="BS10" s="420"/>
      <c r="BT10" s="420"/>
      <c r="BU10" s="421"/>
      <c r="BV10" s="419">
        <v>326239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28537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28295</v>
      </c>
      <c r="S13" s="507"/>
      <c r="T13" s="507"/>
      <c r="U13" s="507"/>
      <c r="V13" s="508"/>
      <c r="W13" s="509" t="s">
        <v>131</v>
      </c>
      <c r="X13" s="405"/>
      <c r="Y13" s="405"/>
      <c r="Z13" s="405"/>
      <c r="AA13" s="405"/>
      <c r="AB13" s="406"/>
      <c r="AC13" s="372">
        <v>2497</v>
      </c>
      <c r="AD13" s="373"/>
      <c r="AE13" s="373"/>
      <c r="AF13" s="373"/>
      <c r="AG13" s="374"/>
      <c r="AH13" s="372">
        <v>3000</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195840</v>
      </c>
      <c r="BO13" s="420"/>
      <c r="BP13" s="420"/>
      <c r="BQ13" s="420"/>
      <c r="BR13" s="420"/>
      <c r="BS13" s="420"/>
      <c r="BT13" s="420"/>
      <c r="BU13" s="421"/>
      <c r="BV13" s="419">
        <v>278425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3.3</v>
      </c>
      <c r="CU13" s="417"/>
      <c r="CV13" s="417"/>
      <c r="CW13" s="417"/>
      <c r="CX13" s="417"/>
      <c r="CY13" s="417"/>
      <c r="CZ13" s="417"/>
      <c r="DA13" s="418"/>
      <c r="DB13" s="416">
        <v>1.7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29162</v>
      </c>
      <c r="S14" s="507"/>
      <c r="T14" s="507"/>
      <c r="U14" s="507"/>
      <c r="V14" s="508"/>
      <c r="W14" s="510"/>
      <c r="X14" s="408"/>
      <c r="Y14" s="408"/>
      <c r="Z14" s="408"/>
      <c r="AA14" s="408"/>
      <c r="AB14" s="409"/>
      <c r="AC14" s="499">
        <v>17.899999999999999</v>
      </c>
      <c r="AD14" s="500"/>
      <c r="AE14" s="500"/>
      <c r="AF14" s="500"/>
      <c r="AG14" s="501"/>
      <c r="AH14" s="499">
        <v>20</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28946</v>
      </c>
      <c r="S15" s="507"/>
      <c r="T15" s="507"/>
      <c r="U15" s="507"/>
      <c r="V15" s="508"/>
      <c r="W15" s="509" t="s">
        <v>137</v>
      </c>
      <c r="X15" s="405"/>
      <c r="Y15" s="405"/>
      <c r="Z15" s="405"/>
      <c r="AA15" s="405"/>
      <c r="AB15" s="406"/>
      <c r="AC15" s="372">
        <v>2669</v>
      </c>
      <c r="AD15" s="373"/>
      <c r="AE15" s="373"/>
      <c r="AF15" s="373"/>
      <c r="AG15" s="374"/>
      <c r="AH15" s="372">
        <v>2755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3029824</v>
      </c>
      <c r="BO15" s="449"/>
      <c r="BP15" s="449"/>
      <c r="BQ15" s="449"/>
      <c r="BR15" s="449"/>
      <c r="BS15" s="449"/>
      <c r="BT15" s="449"/>
      <c r="BU15" s="450"/>
      <c r="BV15" s="448">
        <v>2953815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19.2</v>
      </c>
      <c r="AD16" s="500"/>
      <c r="AE16" s="500"/>
      <c r="AF16" s="500"/>
      <c r="AG16" s="501"/>
      <c r="AH16" s="499">
        <v>18.3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12328582</v>
      </c>
      <c r="BO16" s="420"/>
      <c r="BP16" s="420"/>
      <c r="BQ16" s="420"/>
      <c r="BR16" s="420"/>
      <c r="BS16" s="420"/>
      <c r="BT16" s="420"/>
      <c r="BU16" s="421"/>
      <c r="BV16" s="419">
        <v>12397795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8766</v>
      </c>
      <c r="AD17" s="373"/>
      <c r="AE17" s="373"/>
      <c r="AF17" s="373"/>
      <c r="AG17" s="374"/>
      <c r="AH17" s="372">
        <v>9276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3750054</v>
      </c>
      <c r="BO17" s="420"/>
      <c r="BP17" s="420"/>
      <c r="BQ17" s="420"/>
      <c r="BR17" s="420"/>
      <c r="BS17" s="420"/>
      <c r="BT17" s="420"/>
      <c r="BU17" s="421"/>
      <c r="BV17" s="419">
        <v>3661132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235.12</v>
      </c>
      <c r="M18" s="472"/>
      <c r="N18" s="472"/>
      <c r="O18" s="472"/>
      <c r="P18" s="472"/>
      <c r="Q18" s="472"/>
      <c r="R18" s="473"/>
      <c r="S18" s="473"/>
      <c r="T18" s="473"/>
      <c r="U18" s="473"/>
      <c r="V18" s="474"/>
      <c r="W18" s="490"/>
      <c r="X18" s="491"/>
      <c r="Y18" s="491"/>
      <c r="Z18" s="491"/>
      <c r="AA18" s="491"/>
      <c r="AB18" s="515"/>
      <c r="AC18" s="389">
        <v>62.9</v>
      </c>
      <c r="AD18" s="390"/>
      <c r="AE18" s="390"/>
      <c r="AF18" s="390"/>
      <c r="AG18" s="475"/>
      <c r="AH18" s="389">
        <v>61.7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12016775</v>
      </c>
      <c r="BO18" s="420"/>
      <c r="BP18" s="420"/>
      <c r="BQ18" s="420"/>
      <c r="BR18" s="420"/>
      <c r="BS18" s="420"/>
      <c r="BT18" s="420"/>
      <c r="BU18" s="421"/>
      <c r="BV18" s="419">
        <v>11704291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125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16463493</v>
      </c>
      <c r="BO19" s="420"/>
      <c r="BP19" s="420"/>
      <c r="BQ19" s="420"/>
      <c r="BR19" s="420"/>
      <c r="BS19" s="420"/>
      <c r="BT19" s="420"/>
      <c r="BU19" s="421"/>
      <c r="BV19" s="419">
        <v>16536795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12009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24703826</v>
      </c>
      <c r="BO22" s="449"/>
      <c r="BP22" s="449"/>
      <c r="BQ22" s="449"/>
      <c r="BR22" s="449"/>
      <c r="BS22" s="449"/>
      <c r="BT22" s="449"/>
      <c r="BU22" s="450"/>
      <c r="BV22" s="448">
        <v>25707706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19829486</v>
      </c>
      <c r="BO23" s="420"/>
      <c r="BP23" s="420"/>
      <c r="BQ23" s="420"/>
      <c r="BR23" s="420"/>
      <c r="BS23" s="420"/>
      <c r="BT23" s="420"/>
      <c r="BU23" s="421"/>
      <c r="BV23" s="419">
        <v>20360156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8090</v>
      </c>
      <c r="R24" s="373"/>
      <c r="S24" s="373"/>
      <c r="T24" s="373"/>
      <c r="U24" s="373"/>
      <c r="V24" s="374"/>
      <c r="W24" s="462"/>
      <c r="X24" s="399"/>
      <c r="Y24" s="400"/>
      <c r="Z24" s="375" t="s">
        <v>162</v>
      </c>
      <c r="AA24" s="376"/>
      <c r="AB24" s="376"/>
      <c r="AC24" s="376"/>
      <c r="AD24" s="376"/>
      <c r="AE24" s="376"/>
      <c r="AF24" s="376"/>
      <c r="AG24" s="377"/>
      <c r="AH24" s="372">
        <v>358</v>
      </c>
      <c r="AI24" s="373"/>
      <c r="AJ24" s="373"/>
      <c r="AK24" s="373"/>
      <c r="AL24" s="374"/>
      <c r="AM24" s="372">
        <v>1120898</v>
      </c>
      <c r="AN24" s="373"/>
      <c r="AO24" s="373"/>
      <c r="AP24" s="373"/>
      <c r="AQ24" s="373"/>
      <c r="AR24" s="374"/>
      <c r="AS24" s="372">
        <v>3131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18765075</v>
      </c>
      <c r="BO24" s="420"/>
      <c r="BP24" s="420"/>
      <c r="BQ24" s="420"/>
      <c r="BR24" s="420"/>
      <c r="BS24" s="420"/>
      <c r="BT24" s="420"/>
      <c r="BU24" s="421"/>
      <c r="BV24" s="419">
        <v>19087227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6640</v>
      </c>
      <c r="R25" s="373"/>
      <c r="S25" s="373"/>
      <c r="T25" s="373"/>
      <c r="U25" s="373"/>
      <c r="V25" s="374"/>
      <c r="W25" s="462"/>
      <c r="X25" s="399"/>
      <c r="Y25" s="400"/>
      <c r="Z25" s="375" t="s">
        <v>165</v>
      </c>
      <c r="AA25" s="376"/>
      <c r="AB25" s="376"/>
      <c r="AC25" s="376"/>
      <c r="AD25" s="376"/>
      <c r="AE25" s="376"/>
      <c r="AF25" s="376"/>
      <c r="AG25" s="377"/>
      <c r="AH25" s="372">
        <v>74</v>
      </c>
      <c r="AI25" s="373"/>
      <c r="AJ25" s="373"/>
      <c r="AK25" s="373"/>
      <c r="AL25" s="374"/>
      <c r="AM25" s="372">
        <v>215044</v>
      </c>
      <c r="AN25" s="373"/>
      <c r="AO25" s="373"/>
      <c r="AP25" s="373"/>
      <c r="AQ25" s="373"/>
      <c r="AR25" s="374"/>
      <c r="AS25" s="372">
        <v>2906</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2014708</v>
      </c>
      <c r="BO25" s="449"/>
      <c r="BP25" s="449"/>
      <c r="BQ25" s="449"/>
      <c r="BR25" s="449"/>
      <c r="BS25" s="449"/>
      <c r="BT25" s="449"/>
      <c r="BU25" s="450"/>
      <c r="BV25" s="448">
        <v>1238716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5940</v>
      </c>
      <c r="R26" s="373"/>
      <c r="S26" s="373"/>
      <c r="T26" s="373"/>
      <c r="U26" s="373"/>
      <c r="V26" s="374"/>
      <c r="W26" s="462"/>
      <c r="X26" s="399"/>
      <c r="Y26" s="400"/>
      <c r="Z26" s="375" t="s">
        <v>168</v>
      </c>
      <c r="AA26" s="430"/>
      <c r="AB26" s="430"/>
      <c r="AC26" s="430"/>
      <c r="AD26" s="430"/>
      <c r="AE26" s="430"/>
      <c r="AF26" s="430"/>
      <c r="AG26" s="431"/>
      <c r="AH26" s="372">
        <v>2</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4150</v>
      </c>
      <c r="R27" s="373"/>
      <c r="S27" s="373"/>
      <c r="T27" s="373"/>
      <c r="U27" s="373"/>
      <c r="V27" s="374"/>
      <c r="W27" s="462"/>
      <c r="X27" s="399"/>
      <c r="Y27" s="400"/>
      <c r="Z27" s="375" t="s">
        <v>172</v>
      </c>
      <c r="AA27" s="376"/>
      <c r="AB27" s="376"/>
      <c r="AC27" s="376"/>
      <c r="AD27" s="376"/>
      <c r="AE27" s="376"/>
      <c r="AF27" s="376"/>
      <c r="AG27" s="377"/>
      <c r="AH27" s="372">
        <v>6</v>
      </c>
      <c r="AI27" s="373"/>
      <c r="AJ27" s="373"/>
      <c r="AK27" s="373"/>
      <c r="AL27" s="374"/>
      <c r="AM27" s="372">
        <v>26226</v>
      </c>
      <c r="AN27" s="373"/>
      <c r="AO27" s="373"/>
      <c r="AP27" s="373"/>
      <c r="AQ27" s="373"/>
      <c r="AR27" s="374"/>
      <c r="AS27" s="372">
        <v>4371</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643344</v>
      </c>
      <c r="BO27" s="454"/>
      <c r="BP27" s="454"/>
      <c r="BQ27" s="454"/>
      <c r="BR27" s="454"/>
      <c r="BS27" s="454"/>
      <c r="BT27" s="454"/>
      <c r="BU27" s="455"/>
      <c r="BV27" s="453">
        <v>642818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3470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3878637</v>
      </c>
      <c r="BO28" s="449"/>
      <c r="BP28" s="449"/>
      <c r="BQ28" s="449"/>
      <c r="BR28" s="449"/>
      <c r="BS28" s="449"/>
      <c r="BT28" s="449"/>
      <c r="BU28" s="450"/>
      <c r="BV28" s="448">
        <v>3567710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16</v>
      </c>
      <c r="M29" s="373"/>
      <c r="N29" s="373"/>
      <c r="O29" s="373"/>
      <c r="P29" s="374"/>
      <c r="Q29" s="372">
        <v>3260</v>
      </c>
      <c r="R29" s="373"/>
      <c r="S29" s="373"/>
      <c r="T29" s="373"/>
      <c r="U29" s="373"/>
      <c r="V29" s="374"/>
      <c r="W29" s="463"/>
      <c r="X29" s="464"/>
      <c r="Y29" s="465"/>
      <c r="Z29" s="375" t="s">
        <v>178</v>
      </c>
      <c r="AA29" s="376"/>
      <c r="AB29" s="376"/>
      <c r="AC29" s="376"/>
      <c r="AD29" s="376"/>
      <c r="AE29" s="376"/>
      <c r="AF29" s="376"/>
      <c r="AG29" s="377"/>
      <c r="AH29" s="372">
        <v>364</v>
      </c>
      <c r="AI29" s="373"/>
      <c r="AJ29" s="373"/>
      <c r="AK29" s="373"/>
      <c r="AL29" s="374"/>
      <c r="AM29" s="372">
        <v>1147124</v>
      </c>
      <c r="AN29" s="373"/>
      <c r="AO29" s="373"/>
      <c r="AP29" s="373"/>
      <c r="AQ29" s="373"/>
      <c r="AR29" s="374"/>
      <c r="AS29" s="372">
        <v>3151</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2509949</v>
      </c>
      <c r="BO29" s="420"/>
      <c r="BP29" s="420"/>
      <c r="BQ29" s="420"/>
      <c r="BR29" s="420"/>
      <c r="BS29" s="420"/>
      <c r="BT29" s="420"/>
      <c r="BU29" s="421"/>
      <c r="BV29" s="419">
        <v>2500132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96.7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7869351</v>
      </c>
      <c r="BO30" s="454"/>
      <c r="BP30" s="454"/>
      <c r="BQ30" s="454"/>
      <c r="BR30" s="454"/>
      <c r="BS30" s="454"/>
      <c r="BT30" s="454"/>
      <c r="BU30" s="455"/>
      <c r="BV30" s="453">
        <v>8170498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IF('各会計、関係団体の財政状況及び健全化判断比率'!B35="","",'各会計、関係団体の財政状況及び健全化判断比率'!B35)</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13</v>
      </c>
      <c r="BX34" s="367"/>
      <c r="BY34" s="368" t="str">
        <f>IF('各会計、関係団体の財政状況及び健全化判断比率'!B68="","",'各会計、関係団体の財政状況及び健全化判断比率'!B68)</f>
        <v>北松北部環境組合</v>
      </c>
      <c r="BZ34" s="368"/>
      <c r="CA34" s="368"/>
      <c r="CB34" s="368"/>
      <c r="CC34" s="368"/>
      <c r="CD34" s="368"/>
      <c r="CE34" s="368"/>
      <c r="CF34" s="368"/>
      <c r="CG34" s="368"/>
      <c r="CH34" s="368"/>
      <c r="CI34" s="368"/>
      <c r="CJ34" s="368"/>
      <c r="CK34" s="368"/>
      <c r="CL34" s="368"/>
      <c r="CM34" s="368"/>
      <c r="CN34" s="181"/>
      <c r="CO34" s="367">
        <f>IF(CQ34="","",MAX(C34:D43,U34:V43,AM34:AN43,BE34:BF43,BW34:BX43)+1)</f>
        <v>22</v>
      </c>
      <c r="CP34" s="367"/>
      <c r="CQ34" s="368" t="str">
        <f>IF('各会計、関係団体の財政状況及び健全化判断比率'!BS7="","",'各会計、関係団体の財政状況及び健全化判断比率'!BS7)</f>
        <v>平戸市振興公社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交通船事業会計</v>
      </c>
      <c r="AP35" s="368"/>
      <c r="AQ35" s="368"/>
      <c r="AR35" s="368"/>
      <c r="AS35" s="368"/>
      <c r="AT35" s="368"/>
      <c r="AU35" s="368"/>
      <c r="AV35" s="368"/>
      <c r="AW35" s="368"/>
      <c r="AX35" s="368"/>
      <c r="AY35" s="368"/>
      <c r="AZ35" s="368"/>
      <c r="BA35" s="368"/>
      <c r="BB35" s="368"/>
      <c r="BC35" s="368"/>
      <c r="BD35" s="181"/>
      <c r="BE35" s="367">
        <f t="shared" ref="BE35:BE43" si="1">IF(BG35="","",BE34+1)</f>
        <v>10</v>
      </c>
      <c r="BF35" s="367"/>
      <c r="BG35" s="368" t="str">
        <f>IF('各会計、関係団体の財政状況及び健全化判断比率'!B36="","",'各会計、関係団体の財政状況及び健全化判断比率'!B36)</f>
        <v>あづち大島いさりびの里事業特別会計</v>
      </c>
      <c r="BH35" s="368"/>
      <c r="BI35" s="368"/>
      <c r="BJ35" s="368"/>
      <c r="BK35" s="368"/>
      <c r="BL35" s="368"/>
      <c r="BM35" s="368"/>
      <c r="BN35" s="368"/>
      <c r="BO35" s="368"/>
      <c r="BP35" s="368"/>
      <c r="BQ35" s="368"/>
      <c r="BR35" s="368"/>
      <c r="BS35" s="368"/>
      <c r="BT35" s="368"/>
      <c r="BU35" s="368"/>
      <c r="BV35" s="181"/>
      <c r="BW35" s="367">
        <f t="shared" ref="BW35:BW43" si="2">IF(BY35="","",BW34+1)</f>
        <v>14</v>
      </c>
      <c r="BX35" s="367"/>
      <c r="BY35" s="368" t="str">
        <f>IF('各会計、関係団体の財政状況及び健全化判断比率'!B69="","",'各会計、関係団体の財政状況及び健全化判断比率'!B69)</f>
        <v>長崎県市町村総合事務組合(一般会計)</v>
      </c>
      <c r="BZ35" s="368"/>
      <c r="CA35" s="368"/>
      <c r="CB35" s="368"/>
      <c r="CC35" s="368"/>
      <c r="CD35" s="368"/>
      <c r="CE35" s="368"/>
      <c r="CF35" s="368"/>
      <c r="CG35" s="368"/>
      <c r="CH35" s="368"/>
      <c r="CI35" s="368"/>
      <c r="CJ35" s="368"/>
      <c r="CK35" s="368"/>
      <c r="CL35" s="368"/>
      <c r="CM35" s="368"/>
      <c r="CN35" s="181"/>
      <c r="CO35" s="367">
        <f t="shared" ref="CO35:CO43" si="3">IF(CQ35="","",CO34+1)</f>
        <v>23</v>
      </c>
      <c r="CP35" s="367"/>
      <c r="CQ35" s="368" t="str">
        <f>IF('各会計、関係団体の財政状況及び健全化判断比率'!BS8="","",'各会計、関係団体の財政状況及び健全化判断比率'!BS8)</f>
        <v>的山大島風力発電所</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IF('各会計、関係団体の財政状況及び健全化判断比率'!B34="","",'各会計、関係団体の財政状況及び健全化判断比率'!B34)</f>
        <v>病院事業会計</v>
      </c>
      <c r="AP36" s="368"/>
      <c r="AQ36" s="368"/>
      <c r="AR36" s="368"/>
      <c r="AS36" s="368"/>
      <c r="AT36" s="368"/>
      <c r="AU36" s="368"/>
      <c r="AV36" s="368"/>
      <c r="AW36" s="368"/>
      <c r="AX36" s="368"/>
      <c r="AY36" s="368"/>
      <c r="AZ36" s="368"/>
      <c r="BA36" s="368"/>
      <c r="BB36" s="368"/>
      <c r="BC36" s="368"/>
      <c r="BD36" s="181"/>
      <c r="BE36" s="367">
        <f t="shared" si="1"/>
        <v>11</v>
      </c>
      <c r="BF36" s="367"/>
      <c r="BG36" s="368" t="str">
        <f>IF('各会計、関係団体の財政状況及び健全化判断比率'!B37="","",'各会計、関係団体の財政状況及び健全化判断比率'!B37)</f>
        <v>宅地開発事業特別会計</v>
      </c>
      <c r="BH36" s="368"/>
      <c r="BI36" s="368"/>
      <c r="BJ36" s="368"/>
      <c r="BK36" s="368"/>
      <c r="BL36" s="368"/>
      <c r="BM36" s="368"/>
      <c r="BN36" s="368"/>
      <c r="BO36" s="368"/>
      <c r="BP36" s="368"/>
      <c r="BQ36" s="368"/>
      <c r="BR36" s="368"/>
      <c r="BS36" s="368"/>
      <c r="BT36" s="368"/>
      <c r="BU36" s="368"/>
      <c r="BV36" s="181"/>
      <c r="BW36" s="367">
        <f t="shared" si="2"/>
        <v>15</v>
      </c>
      <c r="BX36" s="367"/>
      <c r="BY36" s="368" t="str">
        <f>IF('各会計、関係団体の財政状況及び健全化判断比率'!B70="","",'各会計、関係団体の財政状況及び健全化判断比率'!B70)</f>
        <v>長崎県市町村総合事務組合(市町村会館管理事業特別会計)</v>
      </c>
      <c r="BZ36" s="368"/>
      <c r="CA36" s="368"/>
      <c r="CB36" s="368"/>
      <c r="CC36" s="368"/>
      <c r="CD36" s="368"/>
      <c r="CE36" s="368"/>
      <c r="CF36" s="368"/>
      <c r="CG36" s="368"/>
      <c r="CH36" s="368"/>
      <c r="CI36" s="368"/>
      <c r="CJ36" s="368"/>
      <c r="CK36" s="368"/>
      <c r="CL36" s="368"/>
      <c r="CM36" s="368"/>
      <c r="CN36" s="181"/>
      <c r="CO36" s="367">
        <f t="shared" si="3"/>
        <v>24</v>
      </c>
      <c r="CP36" s="367"/>
      <c r="CQ36" s="368" t="str">
        <f>IF('各会計、関係団体の財政状況及び健全化判断比率'!BS9="","",'各会計、関係団体の財政状況及び健全化判断比率'!BS9)</f>
        <v>田平風力発電所</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駐車場事業特別会計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12</v>
      </c>
      <c r="BF37" s="367"/>
      <c r="BG37" s="368" t="str">
        <f>IF('各会計、関係団体の財政状況及び健全化判断比率'!B38="","",'各会計、関係団体の財政状況及び健全化判断比率'!B38)</f>
        <v>工業団地事業特別会計</v>
      </c>
      <c r="BH37" s="368"/>
      <c r="BI37" s="368"/>
      <c r="BJ37" s="368"/>
      <c r="BK37" s="368"/>
      <c r="BL37" s="368"/>
      <c r="BM37" s="368"/>
      <c r="BN37" s="368"/>
      <c r="BO37" s="368"/>
      <c r="BP37" s="368"/>
      <c r="BQ37" s="368"/>
      <c r="BR37" s="368"/>
      <c r="BS37" s="368"/>
      <c r="BT37" s="368"/>
      <c r="BU37" s="368"/>
      <c r="BV37" s="181"/>
      <c r="BW37" s="367">
        <f t="shared" si="2"/>
        <v>16</v>
      </c>
      <c r="BX37" s="367"/>
      <c r="BY37" s="368" t="str">
        <f>IF('各会計、関係団体の財政状況及び健全化判断比率'!B71="","",'各会計、関係団体の財政状況及び健全化判断比率'!B71)</f>
        <v>長崎県市町村総合事務組合(市町村会館馬町別館管理事業特別会計)</v>
      </c>
      <c r="BZ37" s="368"/>
      <c r="CA37" s="368"/>
      <c r="CB37" s="368"/>
      <c r="CC37" s="368"/>
      <c r="CD37" s="368"/>
      <c r="CE37" s="368"/>
      <c r="CF37" s="368"/>
      <c r="CG37" s="368"/>
      <c r="CH37" s="368"/>
      <c r="CI37" s="368"/>
      <c r="CJ37" s="368"/>
      <c r="CK37" s="368"/>
      <c r="CL37" s="368"/>
      <c r="CM37" s="368"/>
      <c r="CN37" s="181"/>
      <c r="CO37" s="367">
        <f t="shared" si="3"/>
        <v>25</v>
      </c>
      <c r="CP37" s="367"/>
      <c r="CQ37" s="368" t="str">
        <f>IF('各会計、関係団体の財政状況及び健全化判断比率'!BS10="","",'各会計、関係団体の財政状況及び健全化判断比率'!BS10)</f>
        <v>長崎県林業公社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〇</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17</v>
      </c>
      <c r="BX38" s="367"/>
      <c r="BY38" s="368" t="str">
        <f>IF('各会計、関係団体の財政状況及び健全化判断比率'!B72="","",'各会計、関係団体の財政状況及び健全化判断比率'!B72)</f>
        <v>長崎県市町村総合事務組合(公平委員会事業特別会計)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18</v>
      </c>
      <c r="BX39" s="367"/>
      <c r="BY39" s="368" t="str">
        <f>IF('各会計、関係団体の財政状況及び健全化判断比率'!B73="","",'各会計、関係団体の財政状況及び健全化判断比率'!B73)</f>
        <v>長崎県市町村総合事務組合(行政不服審査会事業特別会計)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19</v>
      </c>
      <c r="BX40" s="367"/>
      <c r="BY40" s="368" t="str">
        <f>IF('各会計、関係団体の財政状況及び健全化判断比率'!B74="","",'各会計、関係団体の財政状況及び健全化判断比率'!B74)</f>
        <v>長崎県市町村総合事務組合(交通災害共済事業特別会計)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20</v>
      </c>
      <c r="BX41" s="367"/>
      <c r="BY41" s="368" t="str">
        <f>IF('各会計、関係団体の財政状況及び健全化判断比率'!B75="","",'各会計、関係団体の財政状況及び健全化判断比率'!B75)</f>
        <v>長崎県後期高齢者医療広域連合(普通会計)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21</v>
      </c>
      <c r="BX42" s="367"/>
      <c r="BY42" s="368" t="str">
        <f>IF('各会計、関係団体の財政状況及び健全化判断比率'!B76="","",'各会計、関係団体の財政状況及び健全化判断比率'!B76)</f>
        <v>長崎県後期高齢者医療広域連合(後期高齢者医療事業会計)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yG6zEb4MUYhHJpCF/dh8HDIb01LmNmoX2BktkaTe3RBSBbY3hGp3gfRmKWS9FYSn8AG3BJx66uRSDy+QOmg0jg==" saltValue="OfaJAtk6jEsSh5EyqaB9e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2837860</v>
      </c>
      <c r="S5" s="677"/>
      <c r="T5" s="677"/>
      <c r="U5" s="677"/>
      <c r="V5" s="677"/>
      <c r="W5" s="677"/>
      <c r="X5" s="677"/>
      <c r="Y5" s="702"/>
      <c r="Z5" s="715">
        <v>10.7</v>
      </c>
      <c r="AA5" s="715"/>
      <c r="AB5" s="715"/>
      <c r="AC5" s="715"/>
      <c r="AD5" s="716">
        <v>2789435</v>
      </c>
      <c r="AE5" s="716"/>
      <c r="AF5" s="716"/>
      <c r="AG5" s="716"/>
      <c r="AH5" s="716"/>
      <c r="AI5" s="716"/>
      <c r="AJ5" s="716"/>
      <c r="AK5" s="716"/>
      <c r="AL5" s="703">
        <v>21.2</v>
      </c>
      <c r="AM5" s="685"/>
      <c r="AN5" s="685"/>
      <c r="AO5" s="704"/>
      <c r="AP5" s="679" t="s">
        <v>217</v>
      </c>
      <c r="AQ5" s="680"/>
      <c r="AR5" s="680"/>
      <c r="AS5" s="680"/>
      <c r="AT5" s="680"/>
      <c r="AU5" s="680"/>
      <c r="AV5" s="680"/>
      <c r="AW5" s="680"/>
      <c r="AX5" s="680"/>
      <c r="AY5" s="680"/>
      <c r="AZ5" s="680"/>
      <c r="BA5" s="680"/>
      <c r="BB5" s="680"/>
      <c r="BC5" s="680"/>
      <c r="BD5" s="680"/>
      <c r="BE5" s="680"/>
      <c r="BF5" s="681"/>
      <c r="BG5" s="621">
        <v>2761083</v>
      </c>
      <c r="BH5" s="622"/>
      <c r="BI5" s="622"/>
      <c r="BJ5" s="622"/>
      <c r="BK5" s="622"/>
      <c r="BL5" s="622"/>
      <c r="BM5" s="622"/>
      <c r="BN5" s="623"/>
      <c r="BO5" s="659">
        <v>97.3</v>
      </c>
      <c r="BP5" s="659"/>
      <c r="BQ5" s="659"/>
      <c r="BR5" s="659"/>
      <c r="BS5" s="660">
        <v>18838</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214315</v>
      </c>
      <c r="S6" s="622"/>
      <c r="T6" s="622"/>
      <c r="U6" s="622"/>
      <c r="V6" s="622"/>
      <c r="W6" s="622"/>
      <c r="X6" s="622"/>
      <c r="Y6" s="623"/>
      <c r="Z6" s="659">
        <v>0.8</v>
      </c>
      <c r="AA6" s="659"/>
      <c r="AB6" s="659"/>
      <c r="AC6" s="659"/>
      <c r="AD6" s="660">
        <v>214315</v>
      </c>
      <c r="AE6" s="660"/>
      <c r="AF6" s="660"/>
      <c r="AG6" s="660"/>
      <c r="AH6" s="660"/>
      <c r="AI6" s="660"/>
      <c r="AJ6" s="660"/>
      <c r="AK6" s="660"/>
      <c r="AL6" s="624">
        <v>1.6</v>
      </c>
      <c r="AM6" s="625"/>
      <c r="AN6" s="625"/>
      <c r="AO6" s="661"/>
      <c r="AP6" s="618" t="s">
        <v>222</v>
      </c>
      <c r="AQ6" s="619"/>
      <c r="AR6" s="619"/>
      <c r="AS6" s="619"/>
      <c r="AT6" s="619"/>
      <c r="AU6" s="619"/>
      <c r="AV6" s="619"/>
      <c r="AW6" s="619"/>
      <c r="AX6" s="619"/>
      <c r="AY6" s="619"/>
      <c r="AZ6" s="619"/>
      <c r="BA6" s="619"/>
      <c r="BB6" s="619"/>
      <c r="BC6" s="619"/>
      <c r="BD6" s="619"/>
      <c r="BE6" s="619"/>
      <c r="BF6" s="620"/>
      <c r="BG6" s="621">
        <v>2761083</v>
      </c>
      <c r="BH6" s="622"/>
      <c r="BI6" s="622"/>
      <c r="BJ6" s="622"/>
      <c r="BK6" s="622"/>
      <c r="BL6" s="622"/>
      <c r="BM6" s="622"/>
      <c r="BN6" s="623"/>
      <c r="BO6" s="659">
        <v>97.3</v>
      </c>
      <c r="BP6" s="659"/>
      <c r="BQ6" s="659"/>
      <c r="BR6" s="659"/>
      <c r="BS6" s="660">
        <v>18838</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180048</v>
      </c>
      <c r="CS6" s="622"/>
      <c r="CT6" s="622"/>
      <c r="CU6" s="622"/>
      <c r="CV6" s="622"/>
      <c r="CW6" s="622"/>
      <c r="CX6" s="622"/>
      <c r="CY6" s="623"/>
      <c r="CZ6" s="703">
        <v>0.7</v>
      </c>
      <c r="DA6" s="685"/>
      <c r="DB6" s="685"/>
      <c r="DC6" s="705"/>
      <c r="DD6" s="627">
        <v>4754</v>
      </c>
      <c r="DE6" s="622"/>
      <c r="DF6" s="622"/>
      <c r="DG6" s="622"/>
      <c r="DH6" s="622"/>
      <c r="DI6" s="622"/>
      <c r="DJ6" s="622"/>
      <c r="DK6" s="622"/>
      <c r="DL6" s="622"/>
      <c r="DM6" s="622"/>
      <c r="DN6" s="622"/>
      <c r="DO6" s="622"/>
      <c r="DP6" s="623"/>
      <c r="DQ6" s="627">
        <v>180048</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791</v>
      </c>
      <c r="S7" s="622"/>
      <c r="T7" s="622"/>
      <c r="U7" s="622"/>
      <c r="V7" s="622"/>
      <c r="W7" s="622"/>
      <c r="X7" s="622"/>
      <c r="Y7" s="623"/>
      <c r="Z7" s="659">
        <v>0</v>
      </c>
      <c r="AA7" s="659"/>
      <c r="AB7" s="659"/>
      <c r="AC7" s="659"/>
      <c r="AD7" s="660">
        <v>791</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1133689</v>
      </c>
      <c r="BH7" s="622"/>
      <c r="BI7" s="622"/>
      <c r="BJ7" s="622"/>
      <c r="BK7" s="622"/>
      <c r="BL7" s="622"/>
      <c r="BM7" s="622"/>
      <c r="BN7" s="623"/>
      <c r="BO7" s="659">
        <v>39.9</v>
      </c>
      <c r="BP7" s="659"/>
      <c r="BQ7" s="659"/>
      <c r="BR7" s="659"/>
      <c r="BS7" s="660">
        <v>18838</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4314221</v>
      </c>
      <c r="CS7" s="622"/>
      <c r="CT7" s="622"/>
      <c r="CU7" s="622"/>
      <c r="CV7" s="622"/>
      <c r="CW7" s="622"/>
      <c r="CX7" s="622"/>
      <c r="CY7" s="623"/>
      <c r="CZ7" s="659">
        <v>16.8</v>
      </c>
      <c r="DA7" s="659"/>
      <c r="DB7" s="659"/>
      <c r="DC7" s="659"/>
      <c r="DD7" s="627">
        <v>239146</v>
      </c>
      <c r="DE7" s="622"/>
      <c r="DF7" s="622"/>
      <c r="DG7" s="622"/>
      <c r="DH7" s="622"/>
      <c r="DI7" s="622"/>
      <c r="DJ7" s="622"/>
      <c r="DK7" s="622"/>
      <c r="DL7" s="622"/>
      <c r="DM7" s="622"/>
      <c r="DN7" s="622"/>
      <c r="DO7" s="622"/>
      <c r="DP7" s="623"/>
      <c r="DQ7" s="627">
        <v>2379619</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9918</v>
      </c>
      <c r="S8" s="622"/>
      <c r="T8" s="622"/>
      <c r="U8" s="622"/>
      <c r="V8" s="622"/>
      <c r="W8" s="622"/>
      <c r="X8" s="622"/>
      <c r="Y8" s="623"/>
      <c r="Z8" s="659">
        <v>0</v>
      </c>
      <c r="AA8" s="659"/>
      <c r="AB8" s="659"/>
      <c r="AC8" s="659"/>
      <c r="AD8" s="660">
        <v>9918</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46836</v>
      </c>
      <c r="BH8" s="622"/>
      <c r="BI8" s="622"/>
      <c r="BJ8" s="622"/>
      <c r="BK8" s="622"/>
      <c r="BL8" s="622"/>
      <c r="BM8" s="622"/>
      <c r="BN8" s="623"/>
      <c r="BO8" s="659">
        <v>1.7</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7443367</v>
      </c>
      <c r="CS8" s="622"/>
      <c r="CT8" s="622"/>
      <c r="CU8" s="622"/>
      <c r="CV8" s="622"/>
      <c r="CW8" s="622"/>
      <c r="CX8" s="622"/>
      <c r="CY8" s="623"/>
      <c r="CZ8" s="659">
        <v>29</v>
      </c>
      <c r="DA8" s="659"/>
      <c r="DB8" s="659"/>
      <c r="DC8" s="659"/>
      <c r="DD8" s="627">
        <v>71805</v>
      </c>
      <c r="DE8" s="622"/>
      <c r="DF8" s="622"/>
      <c r="DG8" s="622"/>
      <c r="DH8" s="622"/>
      <c r="DI8" s="622"/>
      <c r="DJ8" s="622"/>
      <c r="DK8" s="622"/>
      <c r="DL8" s="622"/>
      <c r="DM8" s="622"/>
      <c r="DN8" s="622"/>
      <c r="DO8" s="622"/>
      <c r="DP8" s="623"/>
      <c r="DQ8" s="627">
        <v>3739121</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12379</v>
      </c>
      <c r="S9" s="622"/>
      <c r="T9" s="622"/>
      <c r="U9" s="622"/>
      <c r="V9" s="622"/>
      <c r="W9" s="622"/>
      <c r="X9" s="622"/>
      <c r="Y9" s="623"/>
      <c r="Z9" s="659">
        <v>0</v>
      </c>
      <c r="AA9" s="659"/>
      <c r="AB9" s="659"/>
      <c r="AC9" s="659"/>
      <c r="AD9" s="660">
        <v>12379</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964603</v>
      </c>
      <c r="BH9" s="622"/>
      <c r="BI9" s="622"/>
      <c r="BJ9" s="622"/>
      <c r="BK9" s="622"/>
      <c r="BL9" s="622"/>
      <c r="BM9" s="622"/>
      <c r="BN9" s="623"/>
      <c r="BO9" s="659">
        <v>34</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2801784</v>
      </c>
      <c r="CS9" s="622"/>
      <c r="CT9" s="622"/>
      <c r="CU9" s="622"/>
      <c r="CV9" s="622"/>
      <c r="CW9" s="622"/>
      <c r="CX9" s="622"/>
      <c r="CY9" s="623"/>
      <c r="CZ9" s="659">
        <v>10.9</v>
      </c>
      <c r="DA9" s="659"/>
      <c r="DB9" s="659"/>
      <c r="DC9" s="659"/>
      <c r="DD9" s="627">
        <v>159753</v>
      </c>
      <c r="DE9" s="622"/>
      <c r="DF9" s="622"/>
      <c r="DG9" s="622"/>
      <c r="DH9" s="622"/>
      <c r="DI9" s="622"/>
      <c r="DJ9" s="622"/>
      <c r="DK9" s="622"/>
      <c r="DL9" s="622"/>
      <c r="DM9" s="622"/>
      <c r="DN9" s="622"/>
      <c r="DO9" s="622"/>
      <c r="DP9" s="623"/>
      <c r="DQ9" s="627">
        <v>2362813</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56263</v>
      </c>
      <c r="BH10" s="622"/>
      <c r="BI10" s="622"/>
      <c r="BJ10" s="622"/>
      <c r="BK10" s="622"/>
      <c r="BL10" s="622"/>
      <c r="BM10" s="622"/>
      <c r="BN10" s="623"/>
      <c r="BO10" s="659">
        <v>2</v>
      </c>
      <c r="BP10" s="659"/>
      <c r="BQ10" s="659"/>
      <c r="BR10" s="659"/>
      <c r="BS10" s="660" t="s">
        <v>122</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v>12532</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12532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722594</v>
      </c>
      <c r="S11" s="622"/>
      <c r="T11" s="622"/>
      <c r="U11" s="622"/>
      <c r="V11" s="622"/>
      <c r="W11" s="622"/>
      <c r="X11" s="622"/>
      <c r="Y11" s="623"/>
      <c r="Z11" s="624">
        <v>2.7</v>
      </c>
      <c r="AA11" s="625"/>
      <c r="AB11" s="625"/>
      <c r="AC11" s="626"/>
      <c r="AD11" s="627">
        <v>722594</v>
      </c>
      <c r="AE11" s="622"/>
      <c r="AF11" s="622"/>
      <c r="AG11" s="622"/>
      <c r="AH11" s="622"/>
      <c r="AI11" s="622"/>
      <c r="AJ11" s="622"/>
      <c r="AK11" s="623"/>
      <c r="AL11" s="624">
        <v>5.5</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65987</v>
      </c>
      <c r="BH11" s="622"/>
      <c r="BI11" s="622"/>
      <c r="BJ11" s="622"/>
      <c r="BK11" s="622"/>
      <c r="BL11" s="622"/>
      <c r="BM11" s="622"/>
      <c r="BN11" s="623"/>
      <c r="BO11" s="659">
        <v>2.2999999999999998</v>
      </c>
      <c r="BP11" s="659"/>
      <c r="BQ11" s="659"/>
      <c r="BR11" s="659"/>
      <c r="BS11" s="660">
        <v>18838</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1919583</v>
      </c>
      <c r="CS11" s="622"/>
      <c r="CT11" s="622"/>
      <c r="CU11" s="622"/>
      <c r="CV11" s="622"/>
      <c r="CW11" s="622"/>
      <c r="CX11" s="622"/>
      <c r="CY11" s="623"/>
      <c r="CZ11" s="659">
        <v>7.5</v>
      </c>
      <c r="DA11" s="659"/>
      <c r="DB11" s="659"/>
      <c r="DC11" s="659"/>
      <c r="DD11" s="627">
        <v>1019029</v>
      </c>
      <c r="DE11" s="622"/>
      <c r="DF11" s="622"/>
      <c r="DG11" s="622"/>
      <c r="DH11" s="622"/>
      <c r="DI11" s="622"/>
      <c r="DJ11" s="622"/>
      <c r="DK11" s="622"/>
      <c r="DL11" s="622"/>
      <c r="DM11" s="622"/>
      <c r="DN11" s="622"/>
      <c r="DO11" s="622"/>
      <c r="DP11" s="623"/>
      <c r="DQ11" s="627">
        <v>658349</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1265728</v>
      </c>
      <c r="BH12" s="622"/>
      <c r="BI12" s="622"/>
      <c r="BJ12" s="622"/>
      <c r="BK12" s="622"/>
      <c r="BL12" s="622"/>
      <c r="BM12" s="622"/>
      <c r="BN12" s="623"/>
      <c r="BO12" s="659">
        <v>44.6</v>
      </c>
      <c r="BP12" s="659"/>
      <c r="BQ12" s="659"/>
      <c r="BR12" s="659"/>
      <c r="BS12" s="660" t="s">
        <v>122</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730182</v>
      </c>
      <c r="CS12" s="622"/>
      <c r="CT12" s="622"/>
      <c r="CU12" s="622"/>
      <c r="CV12" s="622"/>
      <c r="CW12" s="622"/>
      <c r="CX12" s="622"/>
      <c r="CY12" s="623"/>
      <c r="CZ12" s="659">
        <v>2.8</v>
      </c>
      <c r="DA12" s="659"/>
      <c r="DB12" s="659"/>
      <c r="DC12" s="659"/>
      <c r="DD12" s="627">
        <v>34180</v>
      </c>
      <c r="DE12" s="622"/>
      <c r="DF12" s="622"/>
      <c r="DG12" s="622"/>
      <c r="DH12" s="622"/>
      <c r="DI12" s="622"/>
      <c r="DJ12" s="622"/>
      <c r="DK12" s="622"/>
      <c r="DL12" s="622"/>
      <c r="DM12" s="622"/>
      <c r="DN12" s="622"/>
      <c r="DO12" s="622"/>
      <c r="DP12" s="623"/>
      <c r="DQ12" s="627">
        <v>363590</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1258452</v>
      </c>
      <c r="BH13" s="622"/>
      <c r="BI13" s="622"/>
      <c r="BJ13" s="622"/>
      <c r="BK13" s="622"/>
      <c r="BL13" s="622"/>
      <c r="BM13" s="622"/>
      <c r="BN13" s="623"/>
      <c r="BO13" s="659">
        <v>44.3</v>
      </c>
      <c r="BP13" s="659"/>
      <c r="BQ13" s="659"/>
      <c r="BR13" s="659"/>
      <c r="BS13" s="660" t="s">
        <v>122</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1853251</v>
      </c>
      <c r="CS13" s="622"/>
      <c r="CT13" s="622"/>
      <c r="CU13" s="622"/>
      <c r="CV13" s="622"/>
      <c r="CW13" s="622"/>
      <c r="CX13" s="622"/>
      <c r="CY13" s="623"/>
      <c r="CZ13" s="659">
        <v>7.2</v>
      </c>
      <c r="DA13" s="659"/>
      <c r="DB13" s="659"/>
      <c r="DC13" s="659"/>
      <c r="DD13" s="627">
        <v>1419462</v>
      </c>
      <c r="DE13" s="622"/>
      <c r="DF13" s="622"/>
      <c r="DG13" s="622"/>
      <c r="DH13" s="622"/>
      <c r="DI13" s="622"/>
      <c r="DJ13" s="622"/>
      <c r="DK13" s="622"/>
      <c r="DL13" s="622"/>
      <c r="DM13" s="622"/>
      <c r="DN13" s="622"/>
      <c r="DO13" s="622"/>
      <c r="DP13" s="623"/>
      <c r="DQ13" s="627">
        <v>512011</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630</v>
      </c>
      <c r="S14" s="622"/>
      <c r="T14" s="622"/>
      <c r="U14" s="622"/>
      <c r="V14" s="622"/>
      <c r="W14" s="622"/>
      <c r="X14" s="622"/>
      <c r="Y14" s="623"/>
      <c r="Z14" s="659">
        <v>0</v>
      </c>
      <c r="AA14" s="659"/>
      <c r="AB14" s="659"/>
      <c r="AC14" s="659"/>
      <c r="AD14" s="660">
        <v>630</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138262</v>
      </c>
      <c r="BH14" s="622"/>
      <c r="BI14" s="622"/>
      <c r="BJ14" s="622"/>
      <c r="BK14" s="622"/>
      <c r="BL14" s="622"/>
      <c r="BM14" s="622"/>
      <c r="BN14" s="623"/>
      <c r="BO14" s="659">
        <v>4.9000000000000004</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915993</v>
      </c>
      <c r="CS14" s="622"/>
      <c r="CT14" s="622"/>
      <c r="CU14" s="622"/>
      <c r="CV14" s="622"/>
      <c r="CW14" s="622"/>
      <c r="CX14" s="622"/>
      <c r="CY14" s="623"/>
      <c r="CZ14" s="659">
        <v>3.6</v>
      </c>
      <c r="DA14" s="659"/>
      <c r="DB14" s="659"/>
      <c r="DC14" s="659"/>
      <c r="DD14" s="627">
        <v>117785</v>
      </c>
      <c r="DE14" s="622"/>
      <c r="DF14" s="622"/>
      <c r="DG14" s="622"/>
      <c r="DH14" s="622"/>
      <c r="DI14" s="622"/>
      <c r="DJ14" s="622"/>
      <c r="DK14" s="622"/>
      <c r="DL14" s="622"/>
      <c r="DM14" s="622"/>
      <c r="DN14" s="622"/>
      <c r="DO14" s="622"/>
      <c r="DP14" s="623"/>
      <c r="DQ14" s="627">
        <v>798632</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223404</v>
      </c>
      <c r="BH15" s="622"/>
      <c r="BI15" s="622"/>
      <c r="BJ15" s="622"/>
      <c r="BK15" s="622"/>
      <c r="BL15" s="622"/>
      <c r="BM15" s="622"/>
      <c r="BN15" s="623"/>
      <c r="BO15" s="659">
        <v>7.9</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2240304</v>
      </c>
      <c r="CS15" s="622"/>
      <c r="CT15" s="622"/>
      <c r="CU15" s="622"/>
      <c r="CV15" s="622"/>
      <c r="CW15" s="622"/>
      <c r="CX15" s="622"/>
      <c r="CY15" s="623"/>
      <c r="CZ15" s="659">
        <v>8.6999999999999993</v>
      </c>
      <c r="DA15" s="659"/>
      <c r="DB15" s="659"/>
      <c r="DC15" s="659"/>
      <c r="DD15" s="627">
        <v>552001</v>
      </c>
      <c r="DE15" s="622"/>
      <c r="DF15" s="622"/>
      <c r="DG15" s="622"/>
      <c r="DH15" s="622"/>
      <c r="DI15" s="622"/>
      <c r="DJ15" s="622"/>
      <c r="DK15" s="622"/>
      <c r="DL15" s="622"/>
      <c r="DM15" s="622"/>
      <c r="DN15" s="622"/>
      <c r="DO15" s="622"/>
      <c r="DP15" s="623"/>
      <c r="DQ15" s="627">
        <v>1515104</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15075</v>
      </c>
      <c r="S16" s="622"/>
      <c r="T16" s="622"/>
      <c r="U16" s="622"/>
      <c r="V16" s="622"/>
      <c r="W16" s="622"/>
      <c r="X16" s="622"/>
      <c r="Y16" s="623"/>
      <c r="Z16" s="659">
        <v>0.1</v>
      </c>
      <c r="AA16" s="659"/>
      <c r="AB16" s="659"/>
      <c r="AC16" s="659"/>
      <c r="AD16" s="660">
        <v>15075</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v>178713</v>
      </c>
      <c r="CS16" s="622"/>
      <c r="CT16" s="622"/>
      <c r="CU16" s="622"/>
      <c r="CV16" s="622"/>
      <c r="CW16" s="622"/>
      <c r="CX16" s="622"/>
      <c r="CY16" s="623"/>
      <c r="CZ16" s="659">
        <v>0.7</v>
      </c>
      <c r="DA16" s="659"/>
      <c r="DB16" s="659"/>
      <c r="DC16" s="659"/>
      <c r="DD16" s="627" t="s">
        <v>122</v>
      </c>
      <c r="DE16" s="622"/>
      <c r="DF16" s="622"/>
      <c r="DG16" s="622"/>
      <c r="DH16" s="622"/>
      <c r="DI16" s="622"/>
      <c r="DJ16" s="622"/>
      <c r="DK16" s="622"/>
      <c r="DL16" s="622"/>
      <c r="DM16" s="622"/>
      <c r="DN16" s="622"/>
      <c r="DO16" s="622"/>
      <c r="DP16" s="623"/>
      <c r="DQ16" s="627">
        <v>54630</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42824</v>
      </c>
      <c r="S17" s="622"/>
      <c r="T17" s="622"/>
      <c r="U17" s="622"/>
      <c r="V17" s="622"/>
      <c r="W17" s="622"/>
      <c r="X17" s="622"/>
      <c r="Y17" s="623"/>
      <c r="Z17" s="659">
        <v>0.2</v>
      </c>
      <c r="AA17" s="659"/>
      <c r="AB17" s="659"/>
      <c r="AC17" s="659"/>
      <c r="AD17" s="660">
        <v>42824</v>
      </c>
      <c r="AE17" s="660"/>
      <c r="AF17" s="660"/>
      <c r="AG17" s="660"/>
      <c r="AH17" s="660"/>
      <c r="AI17" s="660"/>
      <c r="AJ17" s="660"/>
      <c r="AK17" s="660"/>
      <c r="AL17" s="624">
        <v>0.3</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3010342</v>
      </c>
      <c r="CS17" s="622"/>
      <c r="CT17" s="622"/>
      <c r="CU17" s="622"/>
      <c r="CV17" s="622"/>
      <c r="CW17" s="622"/>
      <c r="CX17" s="622"/>
      <c r="CY17" s="623"/>
      <c r="CZ17" s="659">
        <v>11.7</v>
      </c>
      <c r="DA17" s="659"/>
      <c r="DB17" s="659"/>
      <c r="DC17" s="659"/>
      <c r="DD17" s="627" t="s">
        <v>122</v>
      </c>
      <c r="DE17" s="622"/>
      <c r="DF17" s="622"/>
      <c r="DG17" s="622"/>
      <c r="DH17" s="622"/>
      <c r="DI17" s="622"/>
      <c r="DJ17" s="622"/>
      <c r="DK17" s="622"/>
      <c r="DL17" s="622"/>
      <c r="DM17" s="622"/>
      <c r="DN17" s="622"/>
      <c r="DO17" s="622"/>
      <c r="DP17" s="623"/>
      <c r="DQ17" s="627">
        <v>2960837</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12360</v>
      </c>
      <c r="S18" s="622"/>
      <c r="T18" s="622"/>
      <c r="U18" s="622"/>
      <c r="V18" s="622"/>
      <c r="W18" s="622"/>
      <c r="X18" s="622"/>
      <c r="Y18" s="623"/>
      <c r="Z18" s="659">
        <v>0</v>
      </c>
      <c r="AA18" s="659"/>
      <c r="AB18" s="659"/>
      <c r="AC18" s="659"/>
      <c r="AD18" s="660">
        <v>12360</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v>38783</v>
      </c>
      <c r="CS18" s="622"/>
      <c r="CT18" s="622"/>
      <c r="CU18" s="622"/>
      <c r="CV18" s="622"/>
      <c r="CW18" s="622"/>
      <c r="CX18" s="622"/>
      <c r="CY18" s="623"/>
      <c r="CZ18" s="659">
        <v>0.2</v>
      </c>
      <c r="DA18" s="659"/>
      <c r="DB18" s="659"/>
      <c r="DC18" s="659"/>
      <c r="DD18" s="627" t="s">
        <v>122</v>
      </c>
      <c r="DE18" s="622"/>
      <c r="DF18" s="622"/>
      <c r="DG18" s="622"/>
      <c r="DH18" s="622"/>
      <c r="DI18" s="622"/>
      <c r="DJ18" s="622"/>
      <c r="DK18" s="622"/>
      <c r="DL18" s="622"/>
      <c r="DM18" s="622"/>
      <c r="DN18" s="622"/>
      <c r="DO18" s="622"/>
      <c r="DP18" s="623"/>
      <c r="DQ18" s="627">
        <v>35277</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12360</v>
      </c>
      <c r="S19" s="622"/>
      <c r="T19" s="622"/>
      <c r="U19" s="622"/>
      <c r="V19" s="622"/>
      <c r="W19" s="622"/>
      <c r="X19" s="622"/>
      <c r="Y19" s="623"/>
      <c r="Z19" s="659">
        <v>0</v>
      </c>
      <c r="AA19" s="659"/>
      <c r="AB19" s="659"/>
      <c r="AC19" s="659"/>
      <c r="AD19" s="660">
        <v>12360</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76777</v>
      </c>
      <c r="BH19" s="622"/>
      <c r="BI19" s="622"/>
      <c r="BJ19" s="622"/>
      <c r="BK19" s="622"/>
      <c r="BL19" s="622"/>
      <c r="BM19" s="622"/>
      <c r="BN19" s="623"/>
      <c r="BO19" s="659">
        <v>2.7</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76777</v>
      </c>
      <c r="BH20" s="622"/>
      <c r="BI20" s="622"/>
      <c r="BJ20" s="622"/>
      <c r="BK20" s="622"/>
      <c r="BL20" s="622"/>
      <c r="BM20" s="622"/>
      <c r="BN20" s="623"/>
      <c r="BO20" s="659">
        <v>2.7</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25639103</v>
      </c>
      <c r="CS20" s="622"/>
      <c r="CT20" s="622"/>
      <c r="CU20" s="622"/>
      <c r="CV20" s="622"/>
      <c r="CW20" s="622"/>
      <c r="CX20" s="622"/>
      <c r="CY20" s="623"/>
      <c r="CZ20" s="659">
        <v>100</v>
      </c>
      <c r="DA20" s="659"/>
      <c r="DB20" s="659"/>
      <c r="DC20" s="659"/>
      <c r="DD20" s="627">
        <v>3617915</v>
      </c>
      <c r="DE20" s="622"/>
      <c r="DF20" s="622"/>
      <c r="DG20" s="622"/>
      <c r="DH20" s="622"/>
      <c r="DI20" s="622"/>
      <c r="DJ20" s="622"/>
      <c r="DK20" s="622"/>
      <c r="DL20" s="622"/>
      <c r="DM20" s="622"/>
      <c r="DN20" s="622"/>
      <c r="DO20" s="622"/>
      <c r="DP20" s="623"/>
      <c r="DQ20" s="627">
        <v>15572563</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11035205</v>
      </c>
      <c r="S21" s="622"/>
      <c r="T21" s="622"/>
      <c r="U21" s="622"/>
      <c r="V21" s="622"/>
      <c r="W21" s="622"/>
      <c r="X21" s="622"/>
      <c r="Y21" s="623"/>
      <c r="Z21" s="659">
        <v>41.6</v>
      </c>
      <c r="AA21" s="659"/>
      <c r="AB21" s="659"/>
      <c r="AC21" s="659"/>
      <c r="AD21" s="660">
        <v>9298758</v>
      </c>
      <c r="AE21" s="660"/>
      <c r="AF21" s="660"/>
      <c r="AG21" s="660"/>
      <c r="AH21" s="660"/>
      <c r="AI21" s="660"/>
      <c r="AJ21" s="660"/>
      <c r="AK21" s="660"/>
      <c r="AL21" s="624">
        <v>70.7</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28353</v>
      </c>
      <c r="BH21" s="622"/>
      <c r="BI21" s="622"/>
      <c r="BJ21" s="622"/>
      <c r="BK21" s="622"/>
      <c r="BL21" s="622"/>
      <c r="BM21" s="622"/>
      <c r="BN21" s="623"/>
      <c r="BO21" s="659">
        <v>1</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9298758</v>
      </c>
      <c r="S22" s="622"/>
      <c r="T22" s="622"/>
      <c r="U22" s="622"/>
      <c r="V22" s="622"/>
      <c r="W22" s="622"/>
      <c r="X22" s="622"/>
      <c r="Y22" s="623"/>
      <c r="Z22" s="659">
        <v>35</v>
      </c>
      <c r="AA22" s="659"/>
      <c r="AB22" s="659"/>
      <c r="AC22" s="659"/>
      <c r="AD22" s="660">
        <v>9298758</v>
      </c>
      <c r="AE22" s="660"/>
      <c r="AF22" s="660"/>
      <c r="AG22" s="660"/>
      <c r="AH22" s="660"/>
      <c r="AI22" s="660"/>
      <c r="AJ22" s="660"/>
      <c r="AK22" s="660"/>
      <c r="AL22" s="624">
        <v>70.7</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1736447</v>
      </c>
      <c r="S23" s="622"/>
      <c r="T23" s="622"/>
      <c r="U23" s="622"/>
      <c r="V23" s="622"/>
      <c r="W23" s="622"/>
      <c r="X23" s="622"/>
      <c r="Y23" s="623"/>
      <c r="Z23" s="659">
        <v>6.5</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v>48424</v>
      </c>
      <c r="BH23" s="622"/>
      <c r="BI23" s="622"/>
      <c r="BJ23" s="622"/>
      <c r="BK23" s="622"/>
      <c r="BL23" s="622"/>
      <c r="BM23" s="622"/>
      <c r="BN23" s="623"/>
      <c r="BO23" s="659">
        <v>1.7</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11609064</v>
      </c>
      <c r="CS24" s="677"/>
      <c r="CT24" s="677"/>
      <c r="CU24" s="677"/>
      <c r="CV24" s="677"/>
      <c r="CW24" s="677"/>
      <c r="CX24" s="677"/>
      <c r="CY24" s="702"/>
      <c r="CZ24" s="703">
        <v>45.3</v>
      </c>
      <c r="DA24" s="685"/>
      <c r="DB24" s="685"/>
      <c r="DC24" s="705"/>
      <c r="DD24" s="701">
        <v>8120090</v>
      </c>
      <c r="DE24" s="677"/>
      <c r="DF24" s="677"/>
      <c r="DG24" s="677"/>
      <c r="DH24" s="677"/>
      <c r="DI24" s="677"/>
      <c r="DJ24" s="677"/>
      <c r="DK24" s="702"/>
      <c r="DL24" s="701">
        <v>7417482</v>
      </c>
      <c r="DM24" s="677"/>
      <c r="DN24" s="677"/>
      <c r="DO24" s="677"/>
      <c r="DP24" s="677"/>
      <c r="DQ24" s="677"/>
      <c r="DR24" s="677"/>
      <c r="DS24" s="677"/>
      <c r="DT24" s="677"/>
      <c r="DU24" s="677"/>
      <c r="DV24" s="702"/>
      <c r="DW24" s="703">
        <v>56.3</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14903951</v>
      </c>
      <c r="S25" s="622"/>
      <c r="T25" s="622"/>
      <c r="U25" s="622"/>
      <c r="V25" s="622"/>
      <c r="W25" s="622"/>
      <c r="X25" s="622"/>
      <c r="Y25" s="623"/>
      <c r="Z25" s="659">
        <v>56.2</v>
      </c>
      <c r="AA25" s="659"/>
      <c r="AB25" s="659"/>
      <c r="AC25" s="659"/>
      <c r="AD25" s="660">
        <v>13119079</v>
      </c>
      <c r="AE25" s="660"/>
      <c r="AF25" s="660"/>
      <c r="AG25" s="660"/>
      <c r="AH25" s="660"/>
      <c r="AI25" s="660"/>
      <c r="AJ25" s="660"/>
      <c r="AK25" s="660"/>
      <c r="AL25" s="624">
        <v>99.7</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3606132</v>
      </c>
      <c r="CS25" s="634"/>
      <c r="CT25" s="634"/>
      <c r="CU25" s="634"/>
      <c r="CV25" s="634"/>
      <c r="CW25" s="634"/>
      <c r="CX25" s="634"/>
      <c r="CY25" s="635"/>
      <c r="CZ25" s="624">
        <v>14.1</v>
      </c>
      <c r="DA25" s="636"/>
      <c r="DB25" s="636"/>
      <c r="DC25" s="637"/>
      <c r="DD25" s="627">
        <v>3369671</v>
      </c>
      <c r="DE25" s="634"/>
      <c r="DF25" s="634"/>
      <c r="DG25" s="634"/>
      <c r="DH25" s="634"/>
      <c r="DI25" s="634"/>
      <c r="DJ25" s="634"/>
      <c r="DK25" s="635"/>
      <c r="DL25" s="627">
        <v>3146986</v>
      </c>
      <c r="DM25" s="634"/>
      <c r="DN25" s="634"/>
      <c r="DO25" s="634"/>
      <c r="DP25" s="634"/>
      <c r="DQ25" s="634"/>
      <c r="DR25" s="634"/>
      <c r="DS25" s="634"/>
      <c r="DT25" s="634"/>
      <c r="DU25" s="634"/>
      <c r="DV25" s="635"/>
      <c r="DW25" s="624">
        <v>23.9</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2686</v>
      </c>
      <c r="S26" s="622"/>
      <c r="T26" s="622"/>
      <c r="U26" s="622"/>
      <c r="V26" s="622"/>
      <c r="W26" s="622"/>
      <c r="X26" s="622"/>
      <c r="Y26" s="623"/>
      <c r="Z26" s="659">
        <v>0</v>
      </c>
      <c r="AA26" s="659"/>
      <c r="AB26" s="659"/>
      <c r="AC26" s="659"/>
      <c r="AD26" s="660">
        <v>2686</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2120565</v>
      </c>
      <c r="CS26" s="622"/>
      <c r="CT26" s="622"/>
      <c r="CU26" s="622"/>
      <c r="CV26" s="622"/>
      <c r="CW26" s="622"/>
      <c r="CX26" s="622"/>
      <c r="CY26" s="623"/>
      <c r="CZ26" s="624">
        <v>8.3000000000000007</v>
      </c>
      <c r="DA26" s="636"/>
      <c r="DB26" s="636"/>
      <c r="DC26" s="637"/>
      <c r="DD26" s="627">
        <v>2026988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30399</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2837860</v>
      </c>
      <c r="BH27" s="622"/>
      <c r="BI27" s="622"/>
      <c r="BJ27" s="622"/>
      <c r="BK27" s="622"/>
      <c r="BL27" s="622"/>
      <c r="BM27" s="622"/>
      <c r="BN27" s="623"/>
      <c r="BO27" s="659">
        <v>100</v>
      </c>
      <c r="BP27" s="659"/>
      <c r="BQ27" s="659"/>
      <c r="BR27" s="659"/>
      <c r="BS27" s="660">
        <v>18838</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4992590</v>
      </c>
      <c r="CS27" s="634"/>
      <c r="CT27" s="634"/>
      <c r="CU27" s="634"/>
      <c r="CV27" s="634"/>
      <c r="CW27" s="634"/>
      <c r="CX27" s="634"/>
      <c r="CY27" s="635"/>
      <c r="CZ27" s="624">
        <v>19.5</v>
      </c>
      <c r="DA27" s="636"/>
      <c r="DB27" s="636"/>
      <c r="DC27" s="637"/>
      <c r="DD27" s="627">
        <v>1789582</v>
      </c>
      <c r="DE27" s="634"/>
      <c r="DF27" s="634"/>
      <c r="DG27" s="634"/>
      <c r="DH27" s="634"/>
      <c r="DI27" s="634"/>
      <c r="DJ27" s="634"/>
      <c r="DK27" s="635"/>
      <c r="DL27" s="627">
        <v>1309659</v>
      </c>
      <c r="DM27" s="634"/>
      <c r="DN27" s="634"/>
      <c r="DO27" s="634"/>
      <c r="DP27" s="634"/>
      <c r="DQ27" s="634"/>
      <c r="DR27" s="634"/>
      <c r="DS27" s="634"/>
      <c r="DT27" s="634"/>
      <c r="DU27" s="634"/>
      <c r="DV27" s="635"/>
      <c r="DW27" s="624">
        <v>9.9</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214705</v>
      </c>
      <c r="S28" s="622"/>
      <c r="T28" s="622"/>
      <c r="U28" s="622"/>
      <c r="V28" s="622"/>
      <c r="W28" s="622"/>
      <c r="X28" s="622"/>
      <c r="Y28" s="623"/>
      <c r="Z28" s="659">
        <v>0.8</v>
      </c>
      <c r="AA28" s="659"/>
      <c r="AB28" s="659"/>
      <c r="AC28" s="659"/>
      <c r="AD28" s="660">
        <v>221</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3010342</v>
      </c>
      <c r="CS28" s="622"/>
      <c r="CT28" s="622"/>
      <c r="CU28" s="622"/>
      <c r="CV28" s="622"/>
      <c r="CW28" s="622"/>
      <c r="CX28" s="622"/>
      <c r="CY28" s="623"/>
      <c r="CZ28" s="624">
        <v>11.7</v>
      </c>
      <c r="DA28" s="636"/>
      <c r="DB28" s="636"/>
      <c r="DC28" s="637"/>
      <c r="DD28" s="627">
        <v>2960837</v>
      </c>
      <c r="DE28" s="622"/>
      <c r="DF28" s="622"/>
      <c r="DG28" s="622"/>
      <c r="DH28" s="622"/>
      <c r="DI28" s="622"/>
      <c r="DJ28" s="622"/>
      <c r="DK28" s="623"/>
      <c r="DL28" s="627">
        <v>2960837</v>
      </c>
      <c r="DM28" s="622"/>
      <c r="DN28" s="622"/>
      <c r="DO28" s="622"/>
      <c r="DP28" s="622"/>
      <c r="DQ28" s="622"/>
      <c r="DR28" s="622"/>
      <c r="DS28" s="622"/>
      <c r="DT28" s="622"/>
      <c r="DU28" s="622"/>
      <c r="DV28" s="623"/>
      <c r="DW28" s="624">
        <v>22.5</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90350</v>
      </c>
      <c r="S29" s="622"/>
      <c r="T29" s="622"/>
      <c r="U29" s="622"/>
      <c r="V29" s="622"/>
      <c r="W29" s="622"/>
      <c r="X29" s="622"/>
      <c r="Y29" s="623"/>
      <c r="Z29" s="659">
        <v>0.3</v>
      </c>
      <c r="AA29" s="659"/>
      <c r="AB29" s="659"/>
      <c r="AC29" s="659"/>
      <c r="AD29" s="660">
        <v>454</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3010342</v>
      </c>
      <c r="CS29" s="634"/>
      <c r="CT29" s="634"/>
      <c r="CU29" s="634"/>
      <c r="CV29" s="634"/>
      <c r="CW29" s="634"/>
      <c r="CX29" s="634"/>
      <c r="CY29" s="635"/>
      <c r="CZ29" s="624">
        <v>11.7</v>
      </c>
      <c r="DA29" s="636"/>
      <c r="DB29" s="636"/>
      <c r="DC29" s="637"/>
      <c r="DD29" s="627">
        <v>2960837</v>
      </c>
      <c r="DE29" s="634"/>
      <c r="DF29" s="634"/>
      <c r="DG29" s="634"/>
      <c r="DH29" s="634"/>
      <c r="DI29" s="634"/>
      <c r="DJ29" s="634"/>
      <c r="DK29" s="635"/>
      <c r="DL29" s="627">
        <v>2960837</v>
      </c>
      <c r="DM29" s="634"/>
      <c r="DN29" s="634"/>
      <c r="DO29" s="634"/>
      <c r="DP29" s="634"/>
      <c r="DQ29" s="634"/>
      <c r="DR29" s="634"/>
      <c r="DS29" s="634"/>
      <c r="DT29" s="634"/>
      <c r="DU29" s="634"/>
      <c r="DV29" s="635"/>
      <c r="DW29" s="624">
        <v>22.5</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3922748</v>
      </c>
      <c r="S30" s="622"/>
      <c r="T30" s="622"/>
      <c r="U30" s="622"/>
      <c r="V30" s="622"/>
      <c r="W30" s="622"/>
      <c r="X30" s="622"/>
      <c r="Y30" s="623"/>
      <c r="Z30" s="659">
        <v>14.8</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2926080</v>
      </c>
      <c r="CS30" s="622"/>
      <c r="CT30" s="622"/>
      <c r="CU30" s="622"/>
      <c r="CV30" s="622"/>
      <c r="CW30" s="622"/>
      <c r="CX30" s="622"/>
      <c r="CY30" s="623"/>
      <c r="CZ30" s="624">
        <v>11.4</v>
      </c>
      <c r="DA30" s="636"/>
      <c r="DB30" s="636"/>
      <c r="DC30" s="637"/>
      <c r="DD30" s="627">
        <v>2881654</v>
      </c>
      <c r="DE30" s="622"/>
      <c r="DF30" s="622"/>
      <c r="DG30" s="622"/>
      <c r="DH30" s="622"/>
      <c r="DI30" s="622"/>
      <c r="DJ30" s="622"/>
      <c r="DK30" s="623"/>
      <c r="DL30" s="627">
        <v>2881654</v>
      </c>
      <c r="DM30" s="622"/>
      <c r="DN30" s="622"/>
      <c r="DO30" s="622"/>
      <c r="DP30" s="622"/>
      <c r="DQ30" s="622"/>
      <c r="DR30" s="622"/>
      <c r="DS30" s="622"/>
      <c r="DT30" s="622"/>
      <c r="DU30" s="622"/>
      <c r="DV30" s="623"/>
      <c r="DW30" s="624">
        <v>21.9</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99.6</v>
      </c>
      <c r="BH31" s="684"/>
      <c r="BI31" s="684"/>
      <c r="BJ31" s="684"/>
      <c r="BK31" s="684"/>
      <c r="BL31" s="684"/>
      <c r="BM31" s="685">
        <v>98.3</v>
      </c>
      <c r="BN31" s="684"/>
      <c r="BO31" s="684"/>
      <c r="BP31" s="684"/>
      <c r="BQ31" s="686"/>
      <c r="BR31" s="683">
        <v>99.4</v>
      </c>
      <c r="BS31" s="684"/>
      <c r="BT31" s="684"/>
      <c r="BU31" s="684"/>
      <c r="BV31" s="684"/>
      <c r="BW31" s="684"/>
      <c r="BX31" s="685">
        <v>97.8</v>
      </c>
      <c r="BY31" s="684"/>
      <c r="BZ31" s="684"/>
      <c r="CA31" s="684"/>
      <c r="CB31" s="686"/>
      <c r="CD31" s="642"/>
      <c r="CE31" s="643"/>
      <c r="CF31" s="618" t="s">
        <v>301</v>
      </c>
      <c r="CG31" s="619"/>
      <c r="CH31" s="619"/>
      <c r="CI31" s="619"/>
      <c r="CJ31" s="619"/>
      <c r="CK31" s="619"/>
      <c r="CL31" s="619"/>
      <c r="CM31" s="619"/>
      <c r="CN31" s="619"/>
      <c r="CO31" s="619"/>
      <c r="CP31" s="619"/>
      <c r="CQ31" s="620"/>
      <c r="CR31" s="621">
        <v>84262</v>
      </c>
      <c r="CS31" s="634"/>
      <c r="CT31" s="634"/>
      <c r="CU31" s="634"/>
      <c r="CV31" s="634"/>
      <c r="CW31" s="634"/>
      <c r="CX31" s="634"/>
      <c r="CY31" s="635"/>
      <c r="CZ31" s="624">
        <v>0.3</v>
      </c>
      <c r="DA31" s="636"/>
      <c r="DB31" s="636"/>
      <c r="DC31" s="637"/>
      <c r="DD31" s="627">
        <v>79183</v>
      </c>
      <c r="DE31" s="634"/>
      <c r="DF31" s="634"/>
      <c r="DG31" s="634"/>
      <c r="DH31" s="634"/>
      <c r="DI31" s="634"/>
      <c r="DJ31" s="634"/>
      <c r="DK31" s="635"/>
      <c r="DL31" s="627">
        <v>79183</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2042896</v>
      </c>
      <c r="S32" s="622"/>
      <c r="T32" s="622"/>
      <c r="U32" s="622"/>
      <c r="V32" s="622"/>
      <c r="W32" s="622"/>
      <c r="X32" s="622"/>
      <c r="Y32" s="623"/>
      <c r="Z32" s="659">
        <v>7.7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99.8</v>
      </c>
      <c r="BH32" s="634"/>
      <c r="BI32" s="634"/>
      <c r="BJ32" s="634"/>
      <c r="BK32" s="634"/>
      <c r="BL32" s="634"/>
      <c r="BM32" s="625">
        <v>99</v>
      </c>
      <c r="BN32" s="634"/>
      <c r="BO32" s="634"/>
      <c r="BP32" s="634"/>
      <c r="BQ32" s="657"/>
      <c r="BR32" s="687">
        <v>99.6</v>
      </c>
      <c r="BS32" s="634"/>
      <c r="BT32" s="634"/>
      <c r="BU32" s="634"/>
      <c r="BV32" s="634"/>
      <c r="BW32" s="634"/>
      <c r="BX32" s="625">
        <v>98.6</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58057</v>
      </c>
      <c r="S33" s="622"/>
      <c r="T33" s="622"/>
      <c r="U33" s="622"/>
      <c r="V33" s="622"/>
      <c r="W33" s="622"/>
      <c r="X33" s="622"/>
      <c r="Y33" s="623"/>
      <c r="Z33" s="659">
        <v>0.2</v>
      </c>
      <c r="AA33" s="659"/>
      <c r="AB33" s="659"/>
      <c r="AC33" s="659"/>
      <c r="AD33" s="660">
        <v>13793</v>
      </c>
      <c r="AE33" s="660"/>
      <c r="AF33" s="660"/>
      <c r="AG33" s="660"/>
      <c r="AH33" s="660"/>
      <c r="AI33" s="660"/>
      <c r="AJ33" s="660"/>
      <c r="AK33" s="660"/>
      <c r="AL33" s="624">
        <v>0.1</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99.3</v>
      </c>
      <c r="BH33" s="606"/>
      <c r="BI33" s="606"/>
      <c r="BJ33" s="606"/>
      <c r="BK33" s="606"/>
      <c r="BL33" s="606"/>
      <c r="BM33" s="652">
        <v>97.3</v>
      </c>
      <c r="BN33" s="606"/>
      <c r="BO33" s="606"/>
      <c r="BP33" s="606"/>
      <c r="BQ33" s="669"/>
      <c r="BR33" s="682">
        <v>99.2</v>
      </c>
      <c r="BS33" s="606"/>
      <c r="BT33" s="606"/>
      <c r="BU33" s="606"/>
      <c r="BV33" s="606"/>
      <c r="BW33" s="606"/>
      <c r="BX33" s="652">
        <v>96.6</v>
      </c>
      <c r="BY33" s="606"/>
      <c r="BZ33" s="606"/>
      <c r="CA33" s="606"/>
      <c r="CB33" s="669"/>
      <c r="CD33" s="618" t="s">
        <v>308</v>
      </c>
      <c r="CE33" s="619"/>
      <c r="CF33" s="619"/>
      <c r="CG33" s="619"/>
      <c r="CH33" s="619"/>
      <c r="CI33" s="619"/>
      <c r="CJ33" s="619"/>
      <c r="CK33" s="619"/>
      <c r="CL33" s="619"/>
      <c r="CM33" s="619"/>
      <c r="CN33" s="619"/>
      <c r="CO33" s="619"/>
      <c r="CP33" s="619"/>
      <c r="CQ33" s="620"/>
      <c r="CR33" s="621">
        <v>10233411</v>
      </c>
      <c r="CS33" s="634"/>
      <c r="CT33" s="634"/>
      <c r="CU33" s="634"/>
      <c r="CV33" s="634"/>
      <c r="CW33" s="634"/>
      <c r="CX33" s="634"/>
      <c r="CY33" s="635"/>
      <c r="CZ33" s="624">
        <v>39.9</v>
      </c>
      <c r="DA33" s="636"/>
      <c r="DB33" s="636"/>
      <c r="DC33" s="637"/>
      <c r="DD33" s="627">
        <v>6666032</v>
      </c>
      <c r="DE33" s="634"/>
      <c r="DF33" s="634"/>
      <c r="DG33" s="634"/>
      <c r="DH33" s="634"/>
      <c r="DI33" s="634"/>
      <c r="DJ33" s="634"/>
      <c r="DK33" s="635"/>
      <c r="DL33" s="627">
        <v>4599293</v>
      </c>
      <c r="DM33" s="634"/>
      <c r="DN33" s="634"/>
      <c r="DO33" s="634"/>
      <c r="DP33" s="634"/>
      <c r="DQ33" s="634"/>
      <c r="DR33" s="634"/>
      <c r="DS33" s="634"/>
      <c r="DT33" s="634"/>
      <c r="DU33" s="634"/>
      <c r="DV33" s="635"/>
      <c r="DW33" s="624">
        <v>34.9</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829112</v>
      </c>
      <c r="S34" s="622"/>
      <c r="T34" s="622"/>
      <c r="U34" s="622"/>
      <c r="V34" s="622"/>
      <c r="W34" s="622"/>
      <c r="X34" s="622"/>
      <c r="Y34" s="623"/>
      <c r="Z34" s="659">
        <v>3.1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3539122</v>
      </c>
      <c r="CS34" s="622"/>
      <c r="CT34" s="622"/>
      <c r="CU34" s="622"/>
      <c r="CV34" s="622"/>
      <c r="CW34" s="622"/>
      <c r="CX34" s="622"/>
      <c r="CY34" s="623"/>
      <c r="CZ34" s="624">
        <v>13.8</v>
      </c>
      <c r="DA34" s="636"/>
      <c r="DB34" s="636"/>
      <c r="DC34" s="637"/>
      <c r="DD34" s="627">
        <v>2109636</v>
      </c>
      <c r="DE34" s="622"/>
      <c r="DF34" s="622"/>
      <c r="DG34" s="622"/>
      <c r="DH34" s="622"/>
      <c r="DI34" s="622"/>
      <c r="DJ34" s="622"/>
      <c r="DK34" s="623"/>
      <c r="DL34" s="627">
        <v>1478304</v>
      </c>
      <c r="DM34" s="622"/>
      <c r="DN34" s="622"/>
      <c r="DO34" s="622"/>
      <c r="DP34" s="622"/>
      <c r="DQ34" s="622"/>
      <c r="DR34" s="622"/>
      <c r="DS34" s="622"/>
      <c r="DT34" s="622"/>
      <c r="DU34" s="622"/>
      <c r="DV34" s="623"/>
      <c r="DW34" s="624">
        <v>11.2</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1205685</v>
      </c>
      <c r="S35" s="622"/>
      <c r="T35" s="622"/>
      <c r="U35" s="622"/>
      <c r="V35" s="622"/>
      <c r="W35" s="622"/>
      <c r="X35" s="622"/>
      <c r="Y35" s="623"/>
      <c r="Z35" s="659">
        <v>4.5</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265804</v>
      </c>
      <c r="CS35" s="634"/>
      <c r="CT35" s="634"/>
      <c r="CU35" s="634"/>
      <c r="CV35" s="634"/>
      <c r="CW35" s="634"/>
      <c r="CX35" s="634"/>
      <c r="CY35" s="635"/>
      <c r="CZ35" s="624">
        <v>1</v>
      </c>
      <c r="DA35" s="636"/>
      <c r="DB35" s="636"/>
      <c r="DC35" s="637"/>
      <c r="DD35" s="627">
        <v>190630</v>
      </c>
      <c r="DE35" s="634"/>
      <c r="DF35" s="634"/>
      <c r="DG35" s="634"/>
      <c r="DH35" s="634"/>
      <c r="DI35" s="634"/>
      <c r="DJ35" s="634"/>
      <c r="DK35" s="635"/>
      <c r="DL35" s="627">
        <v>186616</v>
      </c>
      <c r="DM35" s="634"/>
      <c r="DN35" s="634"/>
      <c r="DO35" s="634"/>
      <c r="DP35" s="634"/>
      <c r="DQ35" s="634"/>
      <c r="DR35" s="634"/>
      <c r="DS35" s="634"/>
      <c r="DT35" s="634"/>
      <c r="DU35" s="634"/>
      <c r="DV35" s="635"/>
      <c r="DW35" s="624">
        <v>1.4</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901740</v>
      </c>
      <c r="S36" s="622"/>
      <c r="T36" s="622"/>
      <c r="U36" s="622"/>
      <c r="V36" s="622"/>
      <c r="W36" s="622"/>
      <c r="X36" s="622"/>
      <c r="Y36" s="623"/>
      <c r="Z36" s="659">
        <v>3.4</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2743177</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41518</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3094809</v>
      </c>
      <c r="CS36" s="622"/>
      <c r="CT36" s="622"/>
      <c r="CU36" s="622"/>
      <c r="CV36" s="622"/>
      <c r="CW36" s="622"/>
      <c r="CX36" s="622"/>
      <c r="CY36" s="623"/>
      <c r="CZ36" s="624">
        <v>12.1</v>
      </c>
      <c r="DA36" s="636"/>
      <c r="DB36" s="636"/>
      <c r="DC36" s="637"/>
      <c r="DD36" s="627">
        <v>2460598</v>
      </c>
      <c r="DE36" s="622"/>
      <c r="DF36" s="622"/>
      <c r="DG36" s="622"/>
      <c r="DH36" s="622"/>
      <c r="DI36" s="622"/>
      <c r="DJ36" s="622"/>
      <c r="DK36" s="623"/>
      <c r="DL36" s="627">
        <v>1622016</v>
      </c>
      <c r="DM36" s="622"/>
      <c r="DN36" s="622"/>
      <c r="DO36" s="622"/>
      <c r="DP36" s="622"/>
      <c r="DQ36" s="622"/>
      <c r="DR36" s="622"/>
      <c r="DS36" s="622"/>
      <c r="DT36" s="622"/>
      <c r="DU36" s="622"/>
      <c r="DV36" s="623"/>
      <c r="DW36" s="624">
        <v>12.3</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405504</v>
      </c>
      <c r="S37" s="622"/>
      <c r="T37" s="622"/>
      <c r="U37" s="622"/>
      <c r="V37" s="622"/>
      <c r="W37" s="622"/>
      <c r="X37" s="622"/>
      <c r="Y37" s="623"/>
      <c r="Z37" s="659">
        <v>1.5</v>
      </c>
      <c r="AA37" s="659"/>
      <c r="AB37" s="659"/>
      <c r="AC37" s="659"/>
      <c r="AD37" s="660">
        <v>23840</v>
      </c>
      <c r="AE37" s="660"/>
      <c r="AF37" s="660"/>
      <c r="AG37" s="660"/>
      <c r="AH37" s="660"/>
      <c r="AI37" s="660"/>
      <c r="AJ37" s="660"/>
      <c r="AK37" s="660"/>
      <c r="AL37" s="624">
        <v>0.2</v>
      </c>
      <c r="AM37" s="625"/>
      <c r="AN37" s="625"/>
      <c r="AO37" s="661"/>
      <c r="AQ37" s="654" t="s">
        <v>320</v>
      </c>
      <c r="AR37" s="655"/>
      <c r="AS37" s="655"/>
      <c r="AT37" s="655"/>
      <c r="AU37" s="655"/>
      <c r="AV37" s="655"/>
      <c r="AW37" s="655"/>
      <c r="AX37" s="655"/>
      <c r="AY37" s="656"/>
      <c r="AZ37" s="621">
        <v>629110</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-26474</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853463</v>
      </c>
      <c r="CS37" s="634"/>
      <c r="CT37" s="634"/>
      <c r="CU37" s="634"/>
      <c r="CV37" s="634"/>
      <c r="CW37" s="634"/>
      <c r="CX37" s="634"/>
      <c r="CY37" s="635"/>
      <c r="CZ37" s="624">
        <v>3.3</v>
      </c>
      <c r="DA37" s="636"/>
      <c r="DB37" s="636"/>
      <c r="DC37" s="637"/>
      <c r="DD37" s="627">
        <v>853463</v>
      </c>
      <c r="DE37" s="634"/>
      <c r="DF37" s="634"/>
      <c r="DG37" s="634"/>
      <c r="DH37" s="634"/>
      <c r="DI37" s="634"/>
      <c r="DJ37" s="634"/>
      <c r="DK37" s="635"/>
      <c r="DL37" s="627">
        <v>808912</v>
      </c>
      <c r="DM37" s="634"/>
      <c r="DN37" s="634"/>
      <c r="DO37" s="634"/>
      <c r="DP37" s="634"/>
      <c r="DQ37" s="634"/>
      <c r="DR37" s="634"/>
      <c r="DS37" s="634"/>
      <c r="DT37" s="634"/>
      <c r="DU37" s="634"/>
      <c r="DV37" s="635"/>
      <c r="DW37" s="624">
        <v>6.1</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1922200</v>
      </c>
      <c r="S38" s="622"/>
      <c r="T38" s="622"/>
      <c r="U38" s="622"/>
      <c r="V38" s="622"/>
      <c r="W38" s="622"/>
      <c r="X38" s="622"/>
      <c r="Y38" s="623"/>
      <c r="Z38" s="659">
        <v>7.2</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253650</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4696</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1821634</v>
      </c>
      <c r="CS38" s="622"/>
      <c r="CT38" s="622"/>
      <c r="CU38" s="622"/>
      <c r="CV38" s="622"/>
      <c r="CW38" s="622"/>
      <c r="CX38" s="622"/>
      <c r="CY38" s="623"/>
      <c r="CZ38" s="624">
        <v>7.1</v>
      </c>
      <c r="DA38" s="636"/>
      <c r="DB38" s="636"/>
      <c r="DC38" s="637"/>
      <c r="DD38" s="627">
        <v>1489324</v>
      </c>
      <c r="DE38" s="622"/>
      <c r="DF38" s="622"/>
      <c r="DG38" s="622"/>
      <c r="DH38" s="622"/>
      <c r="DI38" s="622"/>
      <c r="DJ38" s="622"/>
      <c r="DK38" s="623"/>
      <c r="DL38" s="627">
        <v>1312357</v>
      </c>
      <c r="DM38" s="622"/>
      <c r="DN38" s="622"/>
      <c r="DO38" s="622"/>
      <c r="DP38" s="622"/>
      <c r="DQ38" s="622"/>
      <c r="DR38" s="622"/>
      <c r="DS38" s="622"/>
      <c r="DT38" s="622"/>
      <c r="DU38" s="622"/>
      <c r="DV38" s="623"/>
      <c r="DW38" s="624">
        <v>10</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38783</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7323</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1224170</v>
      </c>
      <c r="CS39" s="634"/>
      <c r="CT39" s="634"/>
      <c r="CU39" s="634"/>
      <c r="CV39" s="634"/>
      <c r="CW39" s="634"/>
      <c r="CX39" s="634"/>
      <c r="CY39" s="635"/>
      <c r="CZ39" s="624">
        <v>4.8</v>
      </c>
      <c r="DA39" s="636"/>
      <c r="DB39" s="636"/>
      <c r="DC39" s="637"/>
      <c r="DD39" s="627">
        <v>414172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6100</v>
      </c>
      <c r="S40" s="622"/>
      <c r="T40" s="622"/>
      <c r="U40" s="622"/>
      <c r="V40" s="622"/>
      <c r="W40" s="622"/>
      <c r="X40" s="622"/>
      <c r="Y40" s="623"/>
      <c r="Z40" s="659">
        <v>0</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v>18989</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95</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287872</v>
      </c>
      <c r="CS40" s="622"/>
      <c r="CT40" s="622"/>
      <c r="CU40" s="622"/>
      <c r="CV40" s="622"/>
      <c r="CW40" s="622"/>
      <c r="CX40" s="622"/>
      <c r="CY40" s="623"/>
      <c r="CZ40" s="624">
        <v>1.1000000000000001</v>
      </c>
      <c r="DA40" s="636"/>
      <c r="DB40" s="636"/>
      <c r="DC40" s="637"/>
      <c r="DD40" s="627">
        <v>1672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26530033</v>
      </c>
      <c r="S41" s="646"/>
      <c r="T41" s="646"/>
      <c r="U41" s="646"/>
      <c r="V41" s="646"/>
      <c r="W41" s="646"/>
      <c r="X41" s="646"/>
      <c r="Y41" s="649"/>
      <c r="Z41" s="650">
        <v>100</v>
      </c>
      <c r="AA41" s="650"/>
      <c r="AB41" s="650"/>
      <c r="AC41" s="650"/>
      <c r="AD41" s="651">
        <v>13160073</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477870</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1324775</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439</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3796628</v>
      </c>
      <c r="CS42" s="634"/>
      <c r="CT42" s="634"/>
      <c r="CU42" s="634"/>
      <c r="CV42" s="634"/>
      <c r="CW42" s="634"/>
      <c r="CX42" s="634"/>
      <c r="CY42" s="635"/>
      <c r="CZ42" s="624">
        <v>14.8</v>
      </c>
      <c r="DA42" s="636"/>
      <c r="DB42" s="636"/>
      <c r="DC42" s="637"/>
      <c r="DD42" s="627">
        <v>786441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121561</v>
      </c>
      <c r="CS43" s="634"/>
      <c r="CT43" s="634"/>
      <c r="CU43" s="634"/>
      <c r="CV43" s="634"/>
      <c r="CW43" s="634"/>
      <c r="CX43" s="634"/>
      <c r="CY43" s="635"/>
      <c r="CZ43" s="624">
        <v>0.5</v>
      </c>
      <c r="DA43" s="636"/>
      <c r="DB43" s="636"/>
      <c r="DC43" s="637"/>
      <c r="DD43" s="627">
        <v>106717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3617915</v>
      </c>
      <c r="CS44" s="622"/>
      <c r="CT44" s="622"/>
      <c r="CU44" s="622"/>
      <c r="CV44" s="622"/>
      <c r="CW44" s="622"/>
      <c r="CX44" s="622"/>
      <c r="CY44" s="623"/>
      <c r="CZ44" s="624">
        <v>14.1</v>
      </c>
      <c r="DA44" s="625"/>
      <c r="DB44" s="625"/>
      <c r="DC44" s="626"/>
      <c r="DD44" s="627">
        <v>731811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1617834</v>
      </c>
      <c r="CS45" s="634"/>
      <c r="CT45" s="634"/>
      <c r="CU45" s="634"/>
      <c r="CV45" s="634"/>
      <c r="CW45" s="634"/>
      <c r="CX45" s="634"/>
      <c r="CY45" s="635"/>
      <c r="CZ45" s="624">
        <v>6.3</v>
      </c>
      <c r="DA45" s="636"/>
      <c r="DB45" s="636"/>
      <c r="DC45" s="637"/>
      <c r="DD45" s="627">
        <v>74306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1768124</v>
      </c>
      <c r="CS46" s="622"/>
      <c r="CT46" s="622"/>
      <c r="CU46" s="622"/>
      <c r="CV46" s="622"/>
      <c r="CW46" s="622"/>
      <c r="CX46" s="622"/>
      <c r="CY46" s="623"/>
      <c r="CZ46" s="624">
        <v>6.9</v>
      </c>
      <c r="DA46" s="625"/>
      <c r="DB46" s="625"/>
      <c r="DC46" s="626"/>
      <c r="DD46" s="627">
        <v>634350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178713</v>
      </c>
      <c r="CS47" s="634"/>
      <c r="CT47" s="634"/>
      <c r="CU47" s="634"/>
      <c r="CV47" s="634"/>
      <c r="CW47" s="634"/>
      <c r="CX47" s="634"/>
      <c r="CY47" s="635"/>
      <c r="CZ47" s="624">
        <v>0.7</v>
      </c>
      <c r="DA47" s="636"/>
      <c r="DB47" s="636"/>
      <c r="DC47" s="637"/>
      <c r="DD47" s="627">
        <v>54630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25639103</v>
      </c>
      <c r="CS49" s="606"/>
      <c r="CT49" s="606"/>
      <c r="CU49" s="606"/>
      <c r="CV49" s="606"/>
      <c r="CW49" s="606"/>
      <c r="CX49" s="606"/>
      <c r="CY49" s="607"/>
      <c r="CZ49" s="608">
        <v>100</v>
      </c>
      <c r="DA49" s="609"/>
      <c r="DB49" s="609"/>
      <c r="DC49" s="610"/>
      <c r="DD49" s="611">
        <v>15572563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VkrsVoL37JFzliGn7MOV2nRLkYBY1o3cq7lGQ71EHfjXU7XblREmK8vEQzkbdZlkCmpFBsD/EmAc7xfgk3y2ew==" saltValue="U/Dhldja64s/xBhNUHvem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26557</v>
      </c>
      <c r="R7" s="1103"/>
      <c r="S7" s="1103"/>
      <c r="T7" s="1103"/>
      <c r="U7" s="1103"/>
      <c r="V7" s="1103">
        <v>25666</v>
      </c>
      <c r="W7" s="1103"/>
      <c r="X7" s="1103"/>
      <c r="Y7" s="1103"/>
      <c r="Z7" s="1103"/>
      <c r="AA7" s="1103">
        <v>891</v>
      </c>
      <c r="AB7" s="1103"/>
      <c r="AC7" s="1103"/>
      <c r="AD7" s="1103"/>
      <c r="AE7" s="1104"/>
      <c r="AF7" s="1105">
        <v>471</v>
      </c>
      <c r="AG7" s="1106"/>
      <c r="AH7" s="1106"/>
      <c r="AI7" s="1106"/>
      <c r="AJ7" s="1107"/>
      <c r="AK7" s="1108">
        <v>1206</v>
      </c>
      <c r="AL7" s="1109"/>
      <c r="AM7" s="1109"/>
      <c r="AN7" s="1109"/>
      <c r="AO7" s="1109"/>
      <c r="AP7" s="1109">
        <v>24704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563</v>
      </c>
      <c r="BT7" s="1100"/>
      <c r="BU7" s="1100"/>
      <c r="BV7" s="1100"/>
      <c r="BW7" s="1100"/>
      <c r="BX7" s="1100"/>
      <c r="BY7" s="1100"/>
      <c r="BZ7" s="1100"/>
      <c r="CA7" s="1100"/>
      <c r="CB7" s="1100"/>
      <c r="CC7" s="1100"/>
      <c r="CD7" s="1100"/>
      <c r="CE7" s="1100"/>
      <c r="CF7" s="1100"/>
      <c r="CG7" s="1112"/>
      <c r="CH7" s="1096">
        <v>-2</v>
      </c>
      <c r="CI7" s="1097"/>
      <c r="CJ7" s="1097"/>
      <c r="CK7" s="1097"/>
      <c r="CL7" s="1098"/>
      <c r="CM7" s="1096">
        <v>21</v>
      </c>
      <c r="CN7" s="1097"/>
      <c r="CO7" s="1097"/>
      <c r="CP7" s="1097"/>
      <c r="CQ7" s="1098"/>
      <c r="CR7" s="1096">
        <v>5</v>
      </c>
      <c r="CS7" s="1097"/>
      <c r="CT7" s="1097"/>
      <c r="CU7" s="1097"/>
      <c r="CV7" s="1098"/>
      <c r="CW7" s="1096" t="s">
        <v>553</v>
      </c>
      <c r="CX7" s="1097"/>
      <c r="CY7" s="1097"/>
      <c r="CZ7" s="1097"/>
      <c r="DA7" s="1098"/>
      <c r="DB7" s="1096" t="s">
        <v>553</v>
      </c>
      <c r="DC7" s="1097"/>
      <c r="DD7" s="1097"/>
      <c r="DE7" s="1097"/>
      <c r="DF7" s="1098"/>
      <c r="DG7" s="1096" t="s">
        <v>553</v>
      </c>
      <c r="DH7" s="1097"/>
      <c r="DI7" s="1097"/>
      <c r="DJ7" s="1097"/>
      <c r="DK7" s="1098"/>
      <c r="DL7" s="1096" t="s">
        <v>553</v>
      </c>
      <c r="DM7" s="1097"/>
      <c r="DN7" s="1097"/>
      <c r="DO7" s="1097"/>
      <c r="DP7" s="1098"/>
      <c r="DQ7" s="1096" t="s">
        <v>553</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564</v>
      </c>
      <c r="BT8" s="993"/>
      <c r="BU8" s="993"/>
      <c r="BV8" s="993"/>
      <c r="BW8" s="993"/>
      <c r="BX8" s="993"/>
      <c r="BY8" s="993"/>
      <c r="BZ8" s="993"/>
      <c r="CA8" s="993"/>
      <c r="CB8" s="993"/>
      <c r="CC8" s="993"/>
      <c r="CD8" s="993"/>
      <c r="CE8" s="993"/>
      <c r="CF8" s="993"/>
      <c r="CG8" s="1014"/>
      <c r="CH8" s="989">
        <v>90</v>
      </c>
      <c r="CI8" s="990"/>
      <c r="CJ8" s="990"/>
      <c r="CK8" s="990"/>
      <c r="CL8" s="991"/>
      <c r="CM8" s="989">
        <v>-374</v>
      </c>
      <c r="CN8" s="990"/>
      <c r="CO8" s="990"/>
      <c r="CP8" s="990"/>
      <c r="CQ8" s="991"/>
      <c r="CR8" s="989">
        <v>3</v>
      </c>
      <c r="CS8" s="990"/>
      <c r="CT8" s="990"/>
      <c r="CU8" s="990"/>
      <c r="CV8" s="991"/>
      <c r="CW8" s="989" t="s">
        <v>553</v>
      </c>
      <c r="CX8" s="990"/>
      <c r="CY8" s="990"/>
      <c r="CZ8" s="990"/>
      <c r="DA8" s="991"/>
      <c r="DB8" s="989" t="s">
        <v>553</v>
      </c>
      <c r="DC8" s="990"/>
      <c r="DD8" s="990"/>
      <c r="DE8" s="990"/>
      <c r="DF8" s="991"/>
      <c r="DG8" s="989" t="s">
        <v>553</v>
      </c>
      <c r="DH8" s="990"/>
      <c r="DI8" s="990"/>
      <c r="DJ8" s="990"/>
      <c r="DK8" s="991"/>
      <c r="DL8" s="989" t="s">
        <v>553</v>
      </c>
      <c r="DM8" s="990"/>
      <c r="DN8" s="990"/>
      <c r="DO8" s="990"/>
      <c r="DP8" s="991"/>
      <c r="DQ8" s="989" t="s">
        <v>553</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565</v>
      </c>
      <c r="BT9" s="993"/>
      <c r="BU9" s="993"/>
      <c r="BV9" s="993"/>
      <c r="BW9" s="993"/>
      <c r="BX9" s="993"/>
      <c r="BY9" s="993"/>
      <c r="BZ9" s="993"/>
      <c r="CA9" s="993"/>
      <c r="CB9" s="993"/>
      <c r="CC9" s="993"/>
      <c r="CD9" s="993"/>
      <c r="CE9" s="993"/>
      <c r="CF9" s="993"/>
      <c r="CG9" s="1014"/>
      <c r="CH9" s="989">
        <v>7</v>
      </c>
      <c r="CI9" s="990"/>
      <c r="CJ9" s="990"/>
      <c r="CK9" s="990"/>
      <c r="CL9" s="991"/>
      <c r="CM9" s="989">
        <v>128</v>
      </c>
      <c r="CN9" s="990"/>
      <c r="CO9" s="990"/>
      <c r="CP9" s="990"/>
      <c r="CQ9" s="991"/>
      <c r="CR9" s="989">
        <v>5</v>
      </c>
      <c r="CS9" s="990"/>
      <c r="CT9" s="990"/>
      <c r="CU9" s="990"/>
      <c r="CV9" s="991"/>
      <c r="CW9" s="989" t="s">
        <v>553</v>
      </c>
      <c r="CX9" s="990"/>
      <c r="CY9" s="990"/>
      <c r="CZ9" s="990"/>
      <c r="DA9" s="991"/>
      <c r="DB9" s="989" t="s">
        <v>553</v>
      </c>
      <c r="DC9" s="990"/>
      <c r="DD9" s="990"/>
      <c r="DE9" s="990"/>
      <c r="DF9" s="991"/>
      <c r="DG9" s="989" t="s">
        <v>553</v>
      </c>
      <c r="DH9" s="990"/>
      <c r="DI9" s="990"/>
      <c r="DJ9" s="990"/>
      <c r="DK9" s="991"/>
      <c r="DL9" s="989" t="s">
        <v>553</v>
      </c>
      <c r="DM9" s="990"/>
      <c r="DN9" s="990"/>
      <c r="DO9" s="990"/>
      <c r="DP9" s="991"/>
      <c r="DQ9" s="989" t="s">
        <v>553</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t="s">
        <v>567</v>
      </c>
      <c r="BS10" s="992" t="s">
        <v>566</v>
      </c>
      <c r="BT10" s="993"/>
      <c r="BU10" s="993"/>
      <c r="BV10" s="993"/>
      <c r="BW10" s="993"/>
      <c r="BX10" s="993"/>
      <c r="BY10" s="993"/>
      <c r="BZ10" s="993"/>
      <c r="CA10" s="993"/>
      <c r="CB10" s="993"/>
      <c r="CC10" s="993"/>
      <c r="CD10" s="993"/>
      <c r="CE10" s="993"/>
      <c r="CF10" s="993"/>
      <c r="CG10" s="1014"/>
      <c r="CH10" s="989">
        <v>231</v>
      </c>
      <c r="CI10" s="990"/>
      <c r="CJ10" s="990"/>
      <c r="CK10" s="990"/>
      <c r="CL10" s="991"/>
      <c r="CM10" s="989">
        <v>31823</v>
      </c>
      <c r="CN10" s="990"/>
      <c r="CO10" s="990"/>
      <c r="CP10" s="990"/>
      <c r="CQ10" s="991"/>
      <c r="CR10" s="989" t="s">
        <v>553</v>
      </c>
      <c r="CS10" s="990"/>
      <c r="CT10" s="990"/>
      <c r="CU10" s="990"/>
      <c r="CV10" s="991"/>
      <c r="CW10" s="989" t="s">
        <v>553</v>
      </c>
      <c r="CX10" s="990"/>
      <c r="CY10" s="990"/>
      <c r="CZ10" s="990"/>
      <c r="DA10" s="991"/>
      <c r="DB10" s="989">
        <v>217</v>
      </c>
      <c r="DC10" s="990"/>
      <c r="DD10" s="990"/>
      <c r="DE10" s="990"/>
      <c r="DF10" s="991"/>
      <c r="DG10" s="989" t="s">
        <v>553</v>
      </c>
      <c r="DH10" s="990"/>
      <c r="DI10" s="990"/>
      <c r="DJ10" s="990"/>
      <c r="DK10" s="991"/>
      <c r="DL10" s="989">
        <v>102</v>
      </c>
      <c r="DM10" s="990"/>
      <c r="DN10" s="990"/>
      <c r="DO10" s="990"/>
      <c r="DP10" s="991"/>
      <c r="DQ10" s="989">
        <v>31</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26557</v>
      </c>
      <c r="R23" s="1061"/>
      <c r="S23" s="1061"/>
      <c r="T23" s="1061"/>
      <c r="U23" s="1061"/>
      <c r="V23" s="1061">
        <v>25666</v>
      </c>
      <c r="W23" s="1061"/>
      <c r="X23" s="1061"/>
      <c r="Y23" s="1061"/>
      <c r="Z23" s="1061"/>
      <c r="AA23" s="1061">
        <v>891</v>
      </c>
      <c r="AB23" s="1061"/>
      <c r="AC23" s="1061"/>
      <c r="AD23" s="1061"/>
      <c r="AE23" s="1068"/>
      <c r="AF23" s="1069">
        <v>471</v>
      </c>
      <c r="AG23" s="1061"/>
      <c r="AH23" s="1061"/>
      <c r="AI23" s="1061"/>
      <c r="AJ23" s="1070"/>
      <c r="AK23" s="1071"/>
      <c r="AL23" s="1072"/>
      <c r="AM23" s="1072"/>
      <c r="AN23" s="1072"/>
      <c r="AO23" s="1072"/>
      <c r="AP23" s="1061">
        <v>24704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4624</v>
      </c>
      <c r="R28" s="1051"/>
      <c r="S28" s="1051"/>
      <c r="T28" s="1051"/>
      <c r="U28" s="1051"/>
      <c r="V28" s="1051">
        <v>4583</v>
      </c>
      <c r="W28" s="1051"/>
      <c r="X28" s="1051"/>
      <c r="Y28" s="1051"/>
      <c r="Z28" s="1051"/>
      <c r="AA28" s="1051">
        <v>42</v>
      </c>
      <c r="AB28" s="1051"/>
      <c r="AC28" s="1051"/>
      <c r="AD28" s="1051"/>
      <c r="AE28" s="1052"/>
      <c r="AF28" s="1053">
        <v>42</v>
      </c>
      <c r="AG28" s="1051"/>
      <c r="AH28" s="1051"/>
      <c r="AI28" s="1051"/>
      <c r="AJ28" s="1054"/>
      <c r="AK28" s="1042">
        <v>478</v>
      </c>
      <c r="AL28" s="1043"/>
      <c r="AM28" s="1043"/>
      <c r="AN28" s="1043"/>
      <c r="AO28" s="1043"/>
      <c r="AP28" s="1043">
        <v>308</v>
      </c>
      <c r="AQ28" s="1043"/>
      <c r="AR28" s="1043"/>
      <c r="AS28" s="1043"/>
      <c r="AT28" s="1043"/>
      <c r="AU28" s="1043">
        <v>27</v>
      </c>
      <c r="AV28" s="1043"/>
      <c r="AW28" s="1043"/>
      <c r="AX28" s="1043"/>
      <c r="AY28" s="1043"/>
      <c r="AZ28" s="1044" t="s">
        <v>573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4418</v>
      </c>
      <c r="R29" s="1039"/>
      <c r="S29" s="1039"/>
      <c r="T29" s="1039"/>
      <c r="U29" s="1039"/>
      <c r="V29" s="1039">
        <v>4292</v>
      </c>
      <c r="W29" s="1039"/>
      <c r="X29" s="1039"/>
      <c r="Y29" s="1039"/>
      <c r="Z29" s="1039"/>
      <c r="AA29" s="1039">
        <v>126</v>
      </c>
      <c r="AB29" s="1039"/>
      <c r="AC29" s="1039"/>
      <c r="AD29" s="1039"/>
      <c r="AE29" s="1040"/>
      <c r="AF29" s="1035">
        <v>126</v>
      </c>
      <c r="AG29" s="1036"/>
      <c r="AH29" s="1036"/>
      <c r="AI29" s="1036"/>
      <c r="AJ29" s="1037"/>
      <c r="AK29" s="980">
        <v>661</v>
      </c>
      <c r="AL29" s="971"/>
      <c r="AM29" s="971"/>
      <c r="AN29" s="971"/>
      <c r="AO29" s="971"/>
      <c r="AP29" s="971" t="s">
        <v>553</v>
      </c>
      <c r="AQ29" s="971"/>
      <c r="AR29" s="971"/>
      <c r="AS29" s="971"/>
      <c r="AT29" s="971"/>
      <c r="AU29" s="971" t="s">
        <v>553</v>
      </c>
      <c r="AV29" s="971"/>
      <c r="AW29" s="971"/>
      <c r="AX29" s="971"/>
      <c r="AY29" s="971"/>
      <c r="AZ29" s="1041" t="s">
        <v>573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488</v>
      </c>
      <c r="R30" s="1039"/>
      <c r="S30" s="1039"/>
      <c r="T30" s="1039"/>
      <c r="U30" s="1039"/>
      <c r="V30" s="1039">
        <v>486</v>
      </c>
      <c r="W30" s="1039"/>
      <c r="X30" s="1039"/>
      <c r="Y30" s="1039"/>
      <c r="Z30" s="1039"/>
      <c r="AA30" s="1039">
        <v>2</v>
      </c>
      <c r="AB30" s="1039"/>
      <c r="AC30" s="1039"/>
      <c r="AD30" s="1039"/>
      <c r="AE30" s="1040"/>
      <c r="AF30" s="1035">
        <v>2</v>
      </c>
      <c r="AG30" s="1036"/>
      <c r="AH30" s="1036"/>
      <c r="AI30" s="1036"/>
      <c r="AJ30" s="1037"/>
      <c r="AK30" s="980">
        <v>165</v>
      </c>
      <c r="AL30" s="971"/>
      <c r="AM30" s="971"/>
      <c r="AN30" s="971"/>
      <c r="AO30" s="971"/>
      <c r="AP30" s="971" t="s">
        <v>553</v>
      </c>
      <c r="AQ30" s="971"/>
      <c r="AR30" s="971"/>
      <c r="AS30" s="971"/>
      <c r="AT30" s="971"/>
      <c r="AU30" s="971" t="s">
        <v>553</v>
      </c>
      <c r="AV30" s="971"/>
      <c r="AW30" s="971"/>
      <c r="AX30" s="971"/>
      <c r="AY30" s="971"/>
      <c r="AZ30" s="1041" t="s">
        <v>573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13</v>
      </c>
      <c r="R31" s="1039"/>
      <c r="S31" s="1039"/>
      <c r="T31" s="1039"/>
      <c r="U31" s="1039"/>
      <c r="V31" s="1039">
        <v>13</v>
      </c>
      <c r="W31" s="1039"/>
      <c r="X31" s="1039"/>
      <c r="Y31" s="1039"/>
      <c r="Z31" s="1039"/>
      <c r="AA31" s="1039" t="s">
        <v>552</v>
      </c>
      <c r="AB31" s="1039"/>
      <c r="AC31" s="1039"/>
      <c r="AD31" s="1039"/>
      <c r="AE31" s="1040"/>
      <c r="AF31" s="1035" t="s">
        <v>122</v>
      </c>
      <c r="AG31" s="1036"/>
      <c r="AH31" s="1036"/>
      <c r="AI31" s="1036"/>
      <c r="AJ31" s="1037"/>
      <c r="AK31" s="980">
        <v>8</v>
      </c>
      <c r="AL31" s="971"/>
      <c r="AM31" s="971"/>
      <c r="AN31" s="971"/>
      <c r="AO31" s="971"/>
      <c r="AP31" s="971" t="s">
        <v>553</v>
      </c>
      <c r="AQ31" s="971"/>
      <c r="AR31" s="971"/>
      <c r="AS31" s="971"/>
      <c r="AT31" s="971"/>
      <c r="AU31" s="971" t="s">
        <v>553</v>
      </c>
      <c r="AV31" s="971"/>
      <c r="AW31" s="971"/>
      <c r="AX31" s="971"/>
      <c r="AY31" s="971"/>
      <c r="AZ31" s="1041" t="s">
        <v>573</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1032</v>
      </c>
      <c r="R32" s="1039"/>
      <c r="S32" s="1039"/>
      <c r="T32" s="1039"/>
      <c r="U32" s="1039"/>
      <c r="V32" s="1039">
        <v>952</v>
      </c>
      <c r="W32" s="1039"/>
      <c r="X32" s="1039"/>
      <c r="Y32" s="1039"/>
      <c r="Z32" s="1039"/>
      <c r="AA32" s="1039">
        <v>80</v>
      </c>
      <c r="AB32" s="1039"/>
      <c r="AC32" s="1039"/>
      <c r="AD32" s="1039"/>
      <c r="AE32" s="1040"/>
      <c r="AF32" s="1035">
        <v>1185</v>
      </c>
      <c r="AG32" s="1036"/>
      <c r="AH32" s="1036"/>
      <c r="AI32" s="1036"/>
      <c r="AJ32" s="1037"/>
      <c r="AK32" s="980">
        <v>254</v>
      </c>
      <c r="AL32" s="971"/>
      <c r="AM32" s="971"/>
      <c r="AN32" s="971"/>
      <c r="AO32" s="971"/>
      <c r="AP32" s="971">
        <v>5009</v>
      </c>
      <c r="AQ32" s="971"/>
      <c r="AR32" s="971"/>
      <c r="AS32" s="971"/>
      <c r="AT32" s="971"/>
      <c r="AU32" s="971">
        <v>2054</v>
      </c>
      <c r="AV32" s="971"/>
      <c r="AW32" s="971"/>
      <c r="AX32" s="971"/>
      <c r="AY32" s="971"/>
      <c r="AZ32" s="1041" t="s">
        <v>573</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278</v>
      </c>
      <c r="R33" s="1039"/>
      <c r="S33" s="1039"/>
      <c r="T33" s="1039"/>
      <c r="U33" s="1039"/>
      <c r="V33" s="1039">
        <v>286</v>
      </c>
      <c r="W33" s="1039"/>
      <c r="X33" s="1039"/>
      <c r="Y33" s="1039"/>
      <c r="Z33" s="1039"/>
      <c r="AA33" s="1039">
        <v>-8</v>
      </c>
      <c r="AB33" s="1039"/>
      <c r="AC33" s="1039"/>
      <c r="AD33" s="1039"/>
      <c r="AE33" s="1040"/>
      <c r="AF33" s="1035">
        <v>191</v>
      </c>
      <c r="AG33" s="1036"/>
      <c r="AH33" s="1036"/>
      <c r="AI33" s="1036"/>
      <c r="AJ33" s="1037"/>
      <c r="AK33" s="980">
        <v>39</v>
      </c>
      <c r="AL33" s="971"/>
      <c r="AM33" s="971"/>
      <c r="AN33" s="971"/>
      <c r="AO33" s="971"/>
      <c r="AP33" s="971">
        <v>258</v>
      </c>
      <c r="AQ33" s="971"/>
      <c r="AR33" s="971"/>
      <c r="AS33" s="971"/>
      <c r="AT33" s="971"/>
      <c r="AU33" s="971">
        <v>38</v>
      </c>
      <c r="AV33" s="971"/>
      <c r="AW33" s="971"/>
      <c r="AX33" s="971"/>
      <c r="AY33" s="971"/>
      <c r="AZ33" s="1041" t="s">
        <v>573</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2387</v>
      </c>
      <c r="R34" s="1039"/>
      <c r="S34" s="1039"/>
      <c r="T34" s="1039"/>
      <c r="U34" s="1039"/>
      <c r="V34" s="1039">
        <v>2307</v>
      </c>
      <c r="W34" s="1039"/>
      <c r="X34" s="1039"/>
      <c r="Y34" s="1039"/>
      <c r="Z34" s="1039"/>
      <c r="AA34" s="1039">
        <v>80</v>
      </c>
      <c r="AB34" s="1039"/>
      <c r="AC34" s="1039"/>
      <c r="AD34" s="1039"/>
      <c r="AE34" s="1040"/>
      <c r="AF34" s="1035">
        <v>1613</v>
      </c>
      <c r="AG34" s="1036"/>
      <c r="AH34" s="1036"/>
      <c r="AI34" s="1036"/>
      <c r="AJ34" s="1037"/>
      <c r="AK34" s="980">
        <v>629</v>
      </c>
      <c r="AL34" s="971"/>
      <c r="AM34" s="971"/>
      <c r="AN34" s="971"/>
      <c r="AO34" s="971"/>
      <c r="AP34" s="971">
        <v>474</v>
      </c>
      <c r="AQ34" s="971"/>
      <c r="AR34" s="971"/>
      <c r="AS34" s="971"/>
      <c r="AT34" s="971"/>
      <c r="AU34" s="971">
        <v>341</v>
      </c>
      <c r="AV34" s="971"/>
      <c r="AW34" s="971"/>
      <c r="AX34" s="971"/>
      <c r="AY34" s="971"/>
      <c r="AZ34" s="1041" t="s">
        <v>573</v>
      </c>
      <c r="BA34" s="1041"/>
      <c r="BB34" s="1041"/>
      <c r="BC34" s="1041"/>
      <c r="BD34" s="1041"/>
      <c r="BE34" s="972" t="s">
        <v>394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397</v>
      </c>
      <c r="C35" s="1031"/>
      <c r="D35" s="1031"/>
      <c r="E35" s="1031"/>
      <c r="F35" s="1031"/>
      <c r="G35" s="1031"/>
      <c r="H35" s="1031"/>
      <c r="I35" s="1031"/>
      <c r="J35" s="1031"/>
      <c r="K35" s="1031"/>
      <c r="L35" s="1031"/>
      <c r="M35" s="1031"/>
      <c r="N35" s="1031"/>
      <c r="O35" s="1031"/>
      <c r="P35" s="1032"/>
      <c r="Q35" s="1038">
        <v>12</v>
      </c>
      <c r="R35" s="1039"/>
      <c r="S35" s="1039"/>
      <c r="T35" s="1039"/>
      <c r="U35" s="1039"/>
      <c r="V35" s="1039">
        <v>12</v>
      </c>
      <c r="W35" s="1039"/>
      <c r="X35" s="1039"/>
      <c r="Y35" s="1039"/>
      <c r="Z35" s="1039"/>
      <c r="AA35" s="1039" t="s">
        <v>553</v>
      </c>
      <c r="AB35" s="1039"/>
      <c r="AC35" s="1039"/>
      <c r="AD35" s="1039"/>
      <c r="AE35" s="1040"/>
      <c r="AF35" s="1035" t="s">
        <v>122</v>
      </c>
      <c r="AG35" s="1036"/>
      <c r="AH35" s="1036"/>
      <c r="AI35" s="1036"/>
      <c r="AJ35" s="1037"/>
      <c r="AK35" s="980">
        <v>9</v>
      </c>
      <c r="AL35" s="971"/>
      <c r="AM35" s="971"/>
      <c r="AN35" s="971"/>
      <c r="AO35" s="971"/>
      <c r="AP35" s="971">
        <v>37</v>
      </c>
      <c r="AQ35" s="971"/>
      <c r="AR35" s="971"/>
      <c r="AS35" s="971"/>
      <c r="AT35" s="971"/>
      <c r="AU35" s="971">
        <v>37</v>
      </c>
      <c r="AV35" s="971"/>
      <c r="AW35" s="971"/>
      <c r="AX35" s="971"/>
      <c r="AY35" s="971"/>
      <c r="AZ35" s="1041" t="s">
        <v>573</v>
      </c>
      <c r="BA35" s="1041"/>
      <c r="BB35" s="1041"/>
      <c r="BC35" s="1041"/>
      <c r="BD35" s="1041"/>
      <c r="BE35" s="972" t="s">
        <v>398</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399</v>
      </c>
      <c r="C36" s="1031"/>
      <c r="D36" s="1031"/>
      <c r="E36" s="1031"/>
      <c r="F36" s="1031"/>
      <c r="G36" s="1031"/>
      <c r="H36" s="1031"/>
      <c r="I36" s="1031"/>
      <c r="J36" s="1031"/>
      <c r="K36" s="1031"/>
      <c r="L36" s="1031"/>
      <c r="M36" s="1031"/>
      <c r="N36" s="1031"/>
      <c r="O36" s="1031"/>
      <c r="P36" s="1032"/>
      <c r="Q36" s="1038">
        <v>19</v>
      </c>
      <c r="R36" s="1039"/>
      <c r="S36" s="1039"/>
      <c r="T36" s="1039"/>
      <c r="U36" s="1039"/>
      <c r="V36" s="1039">
        <v>19</v>
      </c>
      <c r="W36" s="1039"/>
      <c r="X36" s="1039"/>
      <c r="Y36" s="1039"/>
      <c r="Z36" s="1039"/>
      <c r="AA36" s="1039" t="s">
        <v>553</v>
      </c>
      <c r="AB36" s="1039"/>
      <c r="AC36" s="1039"/>
      <c r="AD36" s="1039"/>
      <c r="AE36" s="1040"/>
      <c r="AF36" s="1035" t="s">
        <v>122</v>
      </c>
      <c r="AG36" s="1036"/>
      <c r="AH36" s="1036"/>
      <c r="AI36" s="1036"/>
      <c r="AJ36" s="1037"/>
      <c r="AK36" s="980">
        <v>19</v>
      </c>
      <c r="AL36" s="971"/>
      <c r="AM36" s="971"/>
      <c r="AN36" s="971"/>
      <c r="AO36" s="971"/>
      <c r="AP36" s="971" t="s">
        <v>553</v>
      </c>
      <c r="AQ36" s="971"/>
      <c r="AR36" s="971"/>
      <c r="AS36" s="971"/>
      <c r="AT36" s="971"/>
      <c r="AU36" s="971" t="s">
        <v>553</v>
      </c>
      <c r="AV36" s="971"/>
      <c r="AW36" s="971"/>
      <c r="AX36" s="971"/>
      <c r="AY36" s="971"/>
      <c r="AZ36" s="1041" t="s">
        <v>573</v>
      </c>
      <c r="BA36" s="1041"/>
      <c r="BB36" s="1041"/>
      <c r="BC36" s="1041"/>
      <c r="BD36" s="1041"/>
      <c r="BE36" s="972" t="s">
        <v>398</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t="s">
        <v>400</v>
      </c>
      <c r="C37" s="1031"/>
      <c r="D37" s="1031"/>
      <c r="E37" s="1031"/>
      <c r="F37" s="1031"/>
      <c r="G37" s="1031"/>
      <c r="H37" s="1031"/>
      <c r="I37" s="1031"/>
      <c r="J37" s="1031"/>
      <c r="K37" s="1031"/>
      <c r="L37" s="1031"/>
      <c r="M37" s="1031"/>
      <c r="N37" s="1031"/>
      <c r="O37" s="1031"/>
      <c r="P37" s="1032"/>
      <c r="Q37" s="1038">
        <v>0</v>
      </c>
      <c r="R37" s="1039"/>
      <c r="S37" s="1039"/>
      <c r="T37" s="1039"/>
      <c r="U37" s="1039"/>
      <c r="V37" s="1039">
        <v>0</v>
      </c>
      <c r="W37" s="1039"/>
      <c r="X37" s="1039"/>
      <c r="Y37" s="1039"/>
      <c r="Z37" s="1039"/>
      <c r="AA37" s="1039" t="s">
        <v>553</v>
      </c>
      <c r="AB37" s="1039"/>
      <c r="AC37" s="1039"/>
      <c r="AD37" s="1039"/>
      <c r="AE37" s="1040"/>
      <c r="AF37" s="1035" t="s">
        <v>122</v>
      </c>
      <c r="AG37" s="1036"/>
      <c r="AH37" s="1036"/>
      <c r="AI37" s="1036"/>
      <c r="AJ37" s="1037"/>
      <c r="AK37" s="980" t="s">
        <v>553</v>
      </c>
      <c r="AL37" s="971"/>
      <c r="AM37" s="971"/>
      <c r="AN37" s="971"/>
      <c r="AO37" s="971"/>
      <c r="AP37" s="971" t="s">
        <v>553</v>
      </c>
      <c r="AQ37" s="971"/>
      <c r="AR37" s="971"/>
      <c r="AS37" s="971"/>
      <c r="AT37" s="971"/>
      <c r="AU37" s="971" t="s">
        <v>553</v>
      </c>
      <c r="AV37" s="971"/>
      <c r="AW37" s="971"/>
      <c r="AX37" s="971"/>
      <c r="AY37" s="971"/>
      <c r="AZ37" s="1041" t="s">
        <v>573</v>
      </c>
      <c r="BA37" s="1041"/>
      <c r="BB37" s="1041"/>
      <c r="BC37" s="1041"/>
      <c r="BD37" s="1041"/>
      <c r="BE37" s="972" t="s">
        <v>398</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t="s">
        <v>401</v>
      </c>
      <c r="C38" s="1031"/>
      <c r="D38" s="1031"/>
      <c r="E38" s="1031"/>
      <c r="F38" s="1031"/>
      <c r="G38" s="1031"/>
      <c r="H38" s="1031"/>
      <c r="I38" s="1031"/>
      <c r="J38" s="1031"/>
      <c r="K38" s="1031"/>
      <c r="L38" s="1031"/>
      <c r="M38" s="1031"/>
      <c r="N38" s="1031"/>
      <c r="O38" s="1031"/>
      <c r="P38" s="1032"/>
      <c r="Q38" s="1038">
        <v>30</v>
      </c>
      <c r="R38" s="1039"/>
      <c r="S38" s="1039"/>
      <c r="T38" s="1039"/>
      <c r="U38" s="1039"/>
      <c r="V38" s="1039">
        <v>30</v>
      </c>
      <c r="W38" s="1039"/>
      <c r="X38" s="1039"/>
      <c r="Y38" s="1039"/>
      <c r="Z38" s="1039"/>
      <c r="AA38" s="1039" t="s">
        <v>553</v>
      </c>
      <c r="AB38" s="1039"/>
      <c r="AC38" s="1039"/>
      <c r="AD38" s="1039"/>
      <c r="AE38" s="1040"/>
      <c r="AF38" s="1035" t="s">
        <v>122</v>
      </c>
      <c r="AG38" s="1036"/>
      <c r="AH38" s="1036"/>
      <c r="AI38" s="1036"/>
      <c r="AJ38" s="1037"/>
      <c r="AK38" s="980" t="s">
        <v>553</v>
      </c>
      <c r="AL38" s="971"/>
      <c r="AM38" s="971"/>
      <c r="AN38" s="971"/>
      <c r="AO38" s="971"/>
      <c r="AP38" s="971">
        <v>30</v>
      </c>
      <c r="AQ38" s="971"/>
      <c r="AR38" s="971"/>
      <c r="AS38" s="971"/>
      <c r="AT38" s="971"/>
      <c r="AU38" s="971">
        <v>4</v>
      </c>
      <c r="AV38" s="971"/>
      <c r="AW38" s="971"/>
      <c r="AX38" s="971"/>
      <c r="AY38" s="971"/>
      <c r="AZ38" s="1041" t="s">
        <v>573</v>
      </c>
      <c r="BA38" s="1041"/>
      <c r="BB38" s="1041"/>
      <c r="BC38" s="1041"/>
      <c r="BD38" s="1041"/>
      <c r="BE38" s="972" t="s">
        <v>398</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403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3158</v>
      </c>
      <c r="AG63" s="959"/>
      <c r="AH63" s="959"/>
      <c r="AI63" s="959"/>
      <c r="AJ63" s="1022"/>
      <c r="AK63" s="1023"/>
      <c r="AL63" s="963"/>
      <c r="AM63" s="963"/>
      <c r="AN63" s="963"/>
      <c r="AO63" s="963"/>
      <c r="AP63" s="959">
        <v>6116</v>
      </c>
      <c r="AQ63" s="959"/>
      <c r="AR63" s="959"/>
      <c r="AS63" s="959"/>
      <c r="AT63" s="959"/>
      <c r="AU63" s="959">
        <v>2500</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405</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406</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554</v>
      </c>
      <c r="C68" s="986"/>
      <c r="D68" s="986"/>
      <c r="E68" s="986"/>
      <c r="F68" s="986"/>
      <c r="G68" s="986"/>
      <c r="H68" s="986"/>
      <c r="I68" s="986"/>
      <c r="J68" s="986"/>
      <c r="K68" s="986"/>
      <c r="L68" s="986"/>
      <c r="M68" s="986"/>
      <c r="N68" s="986"/>
      <c r="O68" s="986"/>
      <c r="P68" s="987"/>
      <c r="Q68" s="988">
        <v>1485</v>
      </c>
      <c r="R68" s="982"/>
      <c r="S68" s="982"/>
      <c r="T68" s="982"/>
      <c r="U68" s="982"/>
      <c r="V68" s="982">
        <v>1456</v>
      </c>
      <c r="W68" s="982"/>
      <c r="X68" s="982"/>
      <c r="Y68" s="982"/>
      <c r="Z68" s="982"/>
      <c r="AA68" s="982">
        <v>29</v>
      </c>
      <c r="AB68" s="982"/>
      <c r="AC68" s="982"/>
      <c r="AD68" s="982"/>
      <c r="AE68" s="982"/>
      <c r="AF68" s="982">
        <v>29</v>
      </c>
      <c r="AG68" s="982"/>
      <c r="AH68" s="982"/>
      <c r="AI68" s="982"/>
      <c r="AJ68" s="982"/>
      <c r="AK68" s="982" t="s">
        <v>553</v>
      </c>
      <c r="AL68" s="982"/>
      <c r="AM68" s="982"/>
      <c r="AN68" s="982"/>
      <c r="AO68" s="982"/>
      <c r="AP68" s="982">
        <v>1111</v>
      </c>
      <c r="AQ68" s="982"/>
      <c r="AR68" s="982"/>
      <c r="AS68" s="982"/>
      <c r="AT68" s="982"/>
      <c r="AU68" s="982">
        <v>624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555</v>
      </c>
      <c r="C69" s="975"/>
      <c r="D69" s="975"/>
      <c r="E69" s="975"/>
      <c r="F69" s="975"/>
      <c r="G69" s="975"/>
      <c r="H69" s="975"/>
      <c r="I69" s="975"/>
      <c r="J69" s="975"/>
      <c r="K69" s="975"/>
      <c r="L69" s="975"/>
      <c r="M69" s="975"/>
      <c r="N69" s="975"/>
      <c r="O69" s="975"/>
      <c r="P69" s="976"/>
      <c r="Q69" s="977">
        <v>5902</v>
      </c>
      <c r="R69" s="971"/>
      <c r="S69" s="971"/>
      <c r="T69" s="971"/>
      <c r="U69" s="971"/>
      <c r="V69" s="971">
        <v>4291</v>
      </c>
      <c r="W69" s="971"/>
      <c r="X69" s="971"/>
      <c r="Y69" s="971"/>
      <c r="Z69" s="971"/>
      <c r="AA69" s="971">
        <v>1611</v>
      </c>
      <c r="AB69" s="971"/>
      <c r="AC69" s="971"/>
      <c r="AD69" s="971"/>
      <c r="AE69" s="971"/>
      <c r="AF69" s="971">
        <v>1611</v>
      </c>
      <c r="AG69" s="971"/>
      <c r="AH69" s="971"/>
      <c r="AI69" s="971"/>
      <c r="AJ69" s="971"/>
      <c r="AK69" s="971">
        <v>24</v>
      </c>
      <c r="AL69" s="971"/>
      <c r="AM69" s="971"/>
      <c r="AN69" s="971"/>
      <c r="AO69" s="971"/>
      <c r="AP69" s="971" t="s">
        <v>553</v>
      </c>
      <c r="AQ69" s="971"/>
      <c r="AR69" s="971"/>
      <c r="AS69" s="971"/>
      <c r="AT69" s="971"/>
      <c r="AU69" s="971" t="s">
        <v>553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556</v>
      </c>
      <c r="C70" s="975"/>
      <c r="D70" s="975"/>
      <c r="E70" s="975"/>
      <c r="F70" s="975"/>
      <c r="G70" s="975"/>
      <c r="H70" s="975"/>
      <c r="I70" s="975"/>
      <c r="J70" s="975"/>
      <c r="K70" s="975"/>
      <c r="L70" s="975"/>
      <c r="M70" s="975"/>
      <c r="N70" s="975"/>
      <c r="O70" s="975"/>
      <c r="P70" s="976"/>
      <c r="Q70" s="977">
        <v>42</v>
      </c>
      <c r="R70" s="971"/>
      <c r="S70" s="971"/>
      <c r="T70" s="971"/>
      <c r="U70" s="971"/>
      <c r="V70" s="971">
        <v>35</v>
      </c>
      <c r="W70" s="971"/>
      <c r="X70" s="971"/>
      <c r="Y70" s="971"/>
      <c r="Z70" s="971"/>
      <c r="AA70" s="971">
        <v>7</v>
      </c>
      <c r="AB70" s="971"/>
      <c r="AC70" s="971"/>
      <c r="AD70" s="971"/>
      <c r="AE70" s="971"/>
      <c r="AF70" s="971">
        <v>7</v>
      </c>
      <c r="AG70" s="971"/>
      <c r="AH70" s="971"/>
      <c r="AI70" s="971"/>
      <c r="AJ70" s="971"/>
      <c r="AK70" s="971" t="s">
        <v>553</v>
      </c>
      <c r="AL70" s="971"/>
      <c r="AM70" s="971"/>
      <c r="AN70" s="971"/>
      <c r="AO70" s="971"/>
      <c r="AP70" s="971" t="s">
        <v>553</v>
      </c>
      <c r="AQ70" s="971"/>
      <c r="AR70" s="971"/>
      <c r="AS70" s="971"/>
      <c r="AT70" s="971"/>
      <c r="AU70" s="971" t="s">
        <v>553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557</v>
      </c>
      <c r="C71" s="975"/>
      <c r="D71" s="975"/>
      <c r="E71" s="975"/>
      <c r="F71" s="975"/>
      <c r="G71" s="975"/>
      <c r="H71" s="975"/>
      <c r="I71" s="975"/>
      <c r="J71" s="975"/>
      <c r="K71" s="975"/>
      <c r="L71" s="975"/>
      <c r="M71" s="975"/>
      <c r="N71" s="975"/>
      <c r="O71" s="975"/>
      <c r="P71" s="976"/>
      <c r="Q71" s="977">
        <v>13</v>
      </c>
      <c r="R71" s="971"/>
      <c r="S71" s="971"/>
      <c r="T71" s="971"/>
      <c r="U71" s="971"/>
      <c r="V71" s="971">
        <v>9</v>
      </c>
      <c r="W71" s="971"/>
      <c r="X71" s="971"/>
      <c r="Y71" s="971"/>
      <c r="Z71" s="971"/>
      <c r="AA71" s="971">
        <v>3</v>
      </c>
      <c r="AB71" s="971"/>
      <c r="AC71" s="971"/>
      <c r="AD71" s="971"/>
      <c r="AE71" s="971"/>
      <c r="AF71" s="971">
        <v>3</v>
      </c>
      <c r="AG71" s="971"/>
      <c r="AH71" s="971"/>
      <c r="AI71" s="971"/>
      <c r="AJ71" s="971"/>
      <c r="AK71" s="971" t="s">
        <v>553</v>
      </c>
      <c r="AL71" s="971"/>
      <c r="AM71" s="971"/>
      <c r="AN71" s="971"/>
      <c r="AO71" s="971"/>
      <c r="AP71" s="971" t="s">
        <v>553</v>
      </c>
      <c r="AQ71" s="971"/>
      <c r="AR71" s="971"/>
      <c r="AS71" s="971"/>
      <c r="AT71" s="971"/>
      <c r="AU71" s="971" t="s">
        <v>553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558</v>
      </c>
      <c r="C72" s="975"/>
      <c r="D72" s="975"/>
      <c r="E72" s="975"/>
      <c r="F72" s="975"/>
      <c r="G72" s="975"/>
      <c r="H72" s="975"/>
      <c r="I72" s="975"/>
      <c r="J72" s="975"/>
      <c r="K72" s="975"/>
      <c r="L72" s="975"/>
      <c r="M72" s="975"/>
      <c r="N72" s="975"/>
      <c r="O72" s="975"/>
      <c r="P72" s="976"/>
      <c r="Q72" s="977">
        <v>4</v>
      </c>
      <c r="R72" s="971"/>
      <c r="S72" s="971"/>
      <c r="T72" s="971"/>
      <c r="U72" s="971"/>
      <c r="V72" s="971">
        <v>3</v>
      </c>
      <c r="W72" s="971"/>
      <c r="X72" s="971"/>
      <c r="Y72" s="971"/>
      <c r="Z72" s="971"/>
      <c r="AA72" s="971">
        <v>2</v>
      </c>
      <c r="AB72" s="971"/>
      <c r="AC72" s="971"/>
      <c r="AD72" s="971"/>
      <c r="AE72" s="971"/>
      <c r="AF72" s="971">
        <v>2</v>
      </c>
      <c r="AG72" s="971"/>
      <c r="AH72" s="971"/>
      <c r="AI72" s="971"/>
      <c r="AJ72" s="971"/>
      <c r="AK72" s="971" t="s">
        <v>553</v>
      </c>
      <c r="AL72" s="971"/>
      <c r="AM72" s="971"/>
      <c r="AN72" s="971"/>
      <c r="AO72" s="971"/>
      <c r="AP72" s="971" t="s">
        <v>553</v>
      </c>
      <c r="AQ72" s="971"/>
      <c r="AR72" s="971"/>
      <c r="AS72" s="971"/>
      <c r="AT72" s="971"/>
      <c r="AU72" s="971" t="s">
        <v>553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559</v>
      </c>
      <c r="C73" s="975"/>
      <c r="D73" s="975"/>
      <c r="E73" s="975"/>
      <c r="F73" s="975"/>
      <c r="G73" s="975"/>
      <c r="H73" s="975"/>
      <c r="I73" s="975"/>
      <c r="J73" s="975"/>
      <c r="K73" s="975"/>
      <c r="L73" s="975"/>
      <c r="M73" s="975"/>
      <c r="N73" s="975"/>
      <c r="O73" s="975"/>
      <c r="P73" s="976"/>
      <c r="Q73" s="977">
        <v>6</v>
      </c>
      <c r="R73" s="971"/>
      <c r="S73" s="971"/>
      <c r="T73" s="971"/>
      <c r="U73" s="971"/>
      <c r="V73" s="971">
        <v>3</v>
      </c>
      <c r="W73" s="971"/>
      <c r="X73" s="971"/>
      <c r="Y73" s="971"/>
      <c r="Z73" s="971"/>
      <c r="AA73" s="971">
        <v>4</v>
      </c>
      <c r="AB73" s="971"/>
      <c r="AC73" s="971"/>
      <c r="AD73" s="971"/>
      <c r="AE73" s="971"/>
      <c r="AF73" s="971">
        <v>4</v>
      </c>
      <c r="AG73" s="971"/>
      <c r="AH73" s="971"/>
      <c r="AI73" s="971"/>
      <c r="AJ73" s="971"/>
      <c r="AK73" s="971" t="s">
        <v>553</v>
      </c>
      <c r="AL73" s="971"/>
      <c r="AM73" s="971"/>
      <c r="AN73" s="971"/>
      <c r="AO73" s="971"/>
      <c r="AP73" s="971" t="s">
        <v>553</v>
      </c>
      <c r="AQ73" s="971"/>
      <c r="AR73" s="971"/>
      <c r="AS73" s="971"/>
      <c r="AT73" s="971"/>
      <c r="AU73" s="971" t="s">
        <v>553</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560</v>
      </c>
      <c r="C74" s="975"/>
      <c r="D74" s="975"/>
      <c r="E74" s="975"/>
      <c r="F74" s="975"/>
      <c r="G74" s="975"/>
      <c r="H74" s="975"/>
      <c r="I74" s="975"/>
      <c r="J74" s="975"/>
      <c r="K74" s="975"/>
      <c r="L74" s="975"/>
      <c r="M74" s="975"/>
      <c r="N74" s="975"/>
      <c r="O74" s="975"/>
      <c r="P74" s="976"/>
      <c r="Q74" s="977">
        <v>29</v>
      </c>
      <c r="R74" s="971"/>
      <c r="S74" s="971"/>
      <c r="T74" s="971"/>
      <c r="U74" s="971"/>
      <c r="V74" s="971">
        <v>26</v>
      </c>
      <c r="W74" s="971"/>
      <c r="X74" s="971"/>
      <c r="Y74" s="971"/>
      <c r="Z74" s="971"/>
      <c r="AA74" s="971">
        <v>3</v>
      </c>
      <c r="AB74" s="971"/>
      <c r="AC74" s="971"/>
      <c r="AD74" s="971"/>
      <c r="AE74" s="971"/>
      <c r="AF74" s="971">
        <v>3</v>
      </c>
      <c r="AG74" s="971"/>
      <c r="AH74" s="971"/>
      <c r="AI74" s="971"/>
      <c r="AJ74" s="971"/>
      <c r="AK74" s="971" t="s">
        <v>553</v>
      </c>
      <c r="AL74" s="971"/>
      <c r="AM74" s="971"/>
      <c r="AN74" s="971"/>
      <c r="AO74" s="971"/>
      <c r="AP74" s="971" t="s">
        <v>553</v>
      </c>
      <c r="AQ74" s="971"/>
      <c r="AR74" s="971"/>
      <c r="AS74" s="971"/>
      <c r="AT74" s="971"/>
      <c r="AU74" s="971" t="s">
        <v>553</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561</v>
      </c>
      <c r="C75" s="975"/>
      <c r="D75" s="975"/>
      <c r="E75" s="975"/>
      <c r="F75" s="975"/>
      <c r="G75" s="975"/>
      <c r="H75" s="975"/>
      <c r="I75" s="975"/>
      <c r="J75" s="975"/>
      <c r="K75" s="975"/>
      <c r="L75" s="975"/>
      <c r="M75" s="975"/>
      <c r="N75" s="975"/>
      <c r="O75" s="975"/>
      <c r="P75" s="976"/>
      <c r="Q75" s="978">
        <v>641</v>
      </c>
      <c r="R75" s="979"/>
      <c r="S75" s="979"/>
      <c r="T75" s="979"/>
      <c r="U75" s="980"/>
      <c r="V75" s="981">
        <v>625</v>
      </c>
      <c r="W75" s="979"/>
      <c r="X75" s="979"/>
      <c r="Y75" s="979"/>
      <c r="Z75" s="980"/>
      <c r="AA75" s="981">
        <v>16</v>
      </c>
      <c r="AB75" s="979"/>
      <c r="AC75" s="979"/>
      <c r="AD75" s="979"/>
      <c r="AE75" s="980"/>
      <c r="AF75" s="981">
        <v>16</v>
      </c>
      <c r="AG75" s="979"/>
      <c r="AH75" s="979"/>
      <c r="AI75" s="979"/>
      <c r="AJ75" s="980"/>
      <c r="AK75" s="981">
        <v>13</v>
      </c>
      <c r="AL75" s="979"/>
      <c r="AM75" s="979"/>
      <c r="AN75" s="979"/>
      <c r="AO75" s="980"/>
      <c r="AP75" s="971" t="s">
        <v>552</v>
      </c>
      <c r="AQ75" s="971"/>
      <c r="AR75" s="971"/>
      <c r="AS75" s="971"/>
      <c r="AT75" s="971"/>
      <c r="AU75" s="971" t="s">
        <v>552</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562</v>
      </c>
      <c r="C76" s="975"/>
      <c r="D76" s="975"/>
      <c r="E76" s="975"/>
      <c r="F76" s="975"/>
      <c r="G76" s="975"/>
      <c r="H76" s="975"/>
      <c r="I76" s="975"/>
      <c r="J76" s="975"/>
      <c r="K76" s="975"/>
      <c r="L76" s="975"/>
      <c r="M76" s="975"/>
      <c r="N76" s="975"/>
      <c r="O76" s="975"/>
      <c r="P76" s="976"/>
      <c r="Q76" s="978">
        <v>240624</v>
      </c>
      <c r="R76" s="979"/>
      <c r="S76" s="979"/>
      <c r="T76" s="979"/>
      <c r="U76" s="980"/>
      <c r="V76" s="981">
        <v>235439</v>
      </c>
      <c r="W76" s="979"/>
      <c r="X76" s="979"/>
      <c r="Y76" s="979"/>
      <c r="Z76" s="980"/>
      <c r="AA76" s="981">
        <v>5184</v>
      </c>
      <c r="AB76" s="979"/>
      <c r="AC76" s="979"/>
      <c r="AD76" s="979"/>
      <c r="AE76" s="980"/>
      <c r="AF76" s="981">
        <v>5184</v>
      </c>
      <c r="AG76" s="979"/>
      <c r="AH76" s="979"/>
      <c r="AI76" s="979"/>
      <c r="AJ76" s="980"/>
      <c r="AK76" s="981">
        <v>228</v>
      </c>
      <c r="AL76" s="979"/>
      <c r="AM76" s="979"/>
      <c r="AN76" s="979"/>
      <c r="AO76" s="980"/>
      <c r="AP76" s="971" t="s">
        <v>552</v>
      </c>
      <c r="AQ76" s="971"/>
      <c r="AR76" s="971"/>
      <c r="AS76" s="971"/>
      <c r="AT76" s="971"/>
      <c r="AU76" s="971" t="s">
        <v>552</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6859</v>
      </c>
      <c r="AG88" s="959"/>
      <c r="AH88" s="959"/>
      <c r="AI88" s="959"/>
      <c r="AJ88" s="959"/>
      <c r="AK88" s="963"/>
      <c r="AL88" s="963"/>
      <c r="AM88" s="963"/>
      <c r="AN88" s="963"/>
      <c r="AO88" s="963"/>
      <c r="AP88" s="959">
        <v>1111</v>
      </c>
      <c r="AQ88" s="959"/>
      <c r="AR88" s="959"/>
      <c r="AS88" s="959"/>
      <c r="AT88" s="959"/>
      <c r="AU88" s="959">
        <v>624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13</v>
      </c>
      <c r="CS102" s="953"/>
      <c r="CT102" s="953"/>
      <c r="CU102" s="953"/>
      <c r="CV102" s="954"/>
      <c r="CW102" s="952" t="s">
        <v>573</v>
      </c>
      <c r="CX102" s="953"/>
      <c r="CY102" s="953"/>
      <c r="CZ102" s="953"/>
      <c r="DA102" s="954"/>
      <c r="DB102" s="952">
        <v>217</v>
      </c>
      <c r="DC102" s="953"/>
      <c r="DD102" s="953"/>
      <c r="DE102" s="953"/>
      <c r="DF102" s="954"/>
      <c r="DG102" s="952" t="s">
        <v>573</v>
      </c>
      <c r="DH102" s="953"/>
      <c r="DI102" s="953"/>
      <c r="DJ102" s="953"/>
      <c r="DK102" s="954"/>
      <c r="DL102" s="952">
        <v>102</v>
      </c>
      <c r="DM102" s="953"/>
      <c r="DN102" s="953"/>
      <c r="DO102" s="953"/>
      <c r="DP102" s="954"/>
      <c r="DQ102" s="952">
        <v>31</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416</v>
      </c>
      <c r="AB109" s="896"/>
      <c r="AC109" s="896"/>
      <c r="AD109" s="896"/>
      <c r="AE109" s="897"/>
      <c r="AF109" s="898" t="s">
        <v>417</v>
      </c>
      <c r="AG109" s="896"/>
      <c r="AH109" s="896"/>
      <c r="AI109" s="896"/>
      <c r="AJ109" s="897"/>
      <c r="AK109" s="898" t="s">
        <v>295</v>
      </c>
      <c r="AL109" s="896"/>
      <c r="AM109" s="896"/>
      <c r="AN109" s="896"/>
      <c r="AO109" s="897"/>
      <c r="AP109" s="898" t="s">
        <v>418</v>
      </c>
      <c r="AQ109" s="896"/>
      <c r="AR109" s="896"/>
      <c r="AS109" s="896"/>
      <c r="AT109" s="929"/>
      <c r="AU109" s="895" t="s">
        <v>415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416</v>
      </c>
      <c r="BR109" s="896"/>
      <c r="BS109" s="896"/>
      <c r="BT109" s="896"/>
      <c r="BU109" s="897"/>
      <c r="BV109" s="898" t="s">
        <v>417</v>
      </c>
      <c r="BW109" s="896"/>
      <c r="BX109" s="896"/>
      <c r="BY109" s="896"/>
      <c r="BZ109" s="897"/>
      <c r="CA109" s="898" t="s">
        <v>295</v>
      </c>
      <c r="CB109" s="896"/>
      <c r="CC109" s="896"/>
      <c r="CD109" s="896"/>
      <c r="CE109" s="897"/>
      <c r="CF109" s="936" t="s">
        <v>418</v>
      </c>
      <c r="CG109" s="936"/>
      <c r="CH109" s="936"/>
      <c r="CI109" s="936"/>
      <c r="CJ109" s="936"/>
      <c r="CK109" s="898" t="s">
        <v>419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416</v>
      </c>
      <c r="DH109" s="896"/>
      <c r="DI109" s="896"/>
      <c r="DJ109" s="896"/>
      <c r="DK109" s="897"/>
      <c r="DL109" s="898" t="s">
        <v>417</v>
      </c>
      <c r="DM109" s="896"/>
      <c r="DN109" s="896"/>
      <c r="DO109" s="896"/>
      <c r="DP109" s="897"/>
      <c r="DQ109" s="898" t="s">
        <v>295</v>
      </c>
      <c r="DR109" s="896"/>
      <c r="DS109" s="896"/>
      <c r="DT109" s="896"/>
      <c r="DU109" s="897"/>
      <c r="DV109" s="898" t="s">
        <v>418</v>
      </c>
      <c r="DW109" s="896"/>
      <c r="DX109" s="896"/>
      <c r="DY109" s="896"/>
      <c r="DZ109" s="929"/>
    </row>
    <row r="110" spans="1:131" s="230" customFormat="1" ht="26.25" customHeight="1" x14ac:dyDescent="0.15">
      <c r="A110" s="807" t="s">
        <v>420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2821777</v>
      </c>
      <c r="AB110" s="889"/>
      <c r="AC110" s="889"/>
      <c r="AD110" s="889"/>
      <c r="AE110" s="890"/>
      <c r="AF110" s="891">
        <v>2997835</v>
      </c>
      <c r="AG110" s="889"/>
      <c r="AH110" s="889"/>
      <c r="AI110" s="889"/>
      <c r="AJ110" s="890"/>
      <c r="AK110" s="891">
        <v>3010342</v>
      </c>
      <c r="AL110" s="889"/>
      <c r="AM110" s="889"/>
      <c r="AN110" s="889"/>
      <c r="AO110" s="890"/>
      <c r="AP110" s="892">
        <v>29.2</v>
      </c>
      <c r="AQ110" s="893"/>
      <c r="AR110" s="893"/>
      <c r="AS110" s="893"/>
      <c r="AT110" s="894"/>
      <c r="AU110" s="930" t="s">
        <v>69</v>
      </c>
      <c r="AV110" s="931"/>
      <c r="AW110" s="931"/>
      <c r="AX110" s="931"/>
      <c r="AY110" s="931"/>
      <c r="AZ110" s="860" t="s">
        <v>421</v>
      </c>
      <c r="BA110" s="808"/>
      <c r="BB110" s="808"/>
      <c r="BC110" s="808"/>
      <c r="BD110" s="808"/>
      <c r="BE110" s="808"/>
      <c r="BF110" s="808"/>
      <c r="BG110" s="808"/>
      <c r="BH110" s="808"/>
      <c r="BI110" s="808"/>
      <c r="BJ110" s="808"/>
      <c r="BK110" s="808"/>
      <c r="BL110" s="808"/>
      <c r="BM110" s="808"/>
      <c r="BN110" s="808"/>
      <c r="BO110" s="808"/>
      <c r="BP110" s="809"/>
      <c r="BQ110" s="861">
        <v>26722624</v>
      </c>
      <c r="BR110" s="842"/>
      <c r="BS110" s="842"/>
      <c r="BT110" s="842"/>
      <c r="BU110" s="842"/>
      <c r="BV110" s="842">
        <v>25707706</v>
      </c>
      <c r="BW110" s="842"/>
      <c r="BX110" s="842"/>
      <c r="BY110" s="842"/>
      <c r="BZ110" s="842"/>
      <c r="CA110" s="842">
        <v>24703826</v>
      </c>
      <c r="CB110" s="842"/>
      <c r="CC110" s="842"/>
      <c r="CD110" s="842"/>
      <c r="CE110" s="842"/>
      <c r="CF110" s="866">
        <v>239.5</v>
      </c>
      <c r="CG110" s="867"/>
      <c r="CH110" s="867"/>
      <c r="CI110" s="867"/>
      <c r="CJ110" s="867"/>
      <c r="CK110" s="926" t="s">
        <v>422</v>
      </c>
      <c r="CL110" s="819"/>
      <c r="CM110" s="860" t="s">
        <v>423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425</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427</v>
      </c>
      <c r="B112" s="913"/>
      <c r="C112" s="752" t="s">
        <v>428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429</v>
      </c>
      <c r="BA112" s="752"/>
      <c r="BB112" s="752"/>
      <c r="BC112" s="752"/>
      <c r="BD112" s="752"/>
      <c r="BE112" s="752"/>
      <c r="BF112" s="752"/>
      <c r="BG112" s="752"/>
      <c r="BH112" s="752"/>
      <c r="BI112" s="752"/>
      <c r="BJ112" s="752"/>
      <c r="BK112" s="752"/>
      <c r="BL112" s="752"/>
      <c r="BM112" s="752"/>
      <c r="BN112" s="752"/>
      <c r="BO112" s="752"/>
      <c r="BP112" s="753"/>
      <c r="BQ112" s="816">
        <v>2793010</v>
      </c>
      <c r="BR112" s="817"/>
      <c r="BS112" s="817"/>
      <c r="BT112" s="817"/>
      <c r="BU112" s="817"/>
      <c r="BV112" s="817">
        <v>2686680</v>
      </c>
      <c r="BW112" s="817"/>
      <c r="BX112" s="817"/>
      <c r="BY112" s="817"/>
      <c r="BZ112" s="817"/>
      <c r="CA112" s="817">
        <v>2500032</v>
      </c>
      <c r="CB112" s="817"/>
      <c r="CC112" s="817"/>
      <c r="CD112" s="817"/>
      <c r="CE112" s="817"/>
      <c r="CF112" s="875">
        <v>24.2</v>
      </c>
      <c r="CG112" s="876"/>
      <c r="CH112" s="876"/>
      <c r="CI112" s="876"/>
      <c r="CJ112" s="876"/>
      <c r="CK112" s="927"/>
      <c r="CL112" s="821"/>
      <c r="CM112" s="815" t="s">
        <v>430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431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321914</v>
      </c>
      <c r="AB113" s="919"/>
      <c r="AC113" s="919"/>
      <c r="AD113" s="919"/>
      <c r="AE113" s="920"/>
      <c r="AF113" s="921">
        <v>349583</v>
      </c>
      <c r="AG113" s="919"/>
      <c r="AH113" s="919"/>
      <c r="AI113" s="919"/>
      <c r="AJ113" s="920"/>
      <c r="AK113" s="921">
        <v>352801</v>
      </c>
      <c r="AL113" s="919"/>
      <c r="AM113" s="919"/>
      <c r="AN113" s="919"/>
      <c r="AO113" s="920"/>
      <c r="AP113" s="922">
        <v>3.4</v>
      </c>
      <c r="AQ113" s="923"/>
      <c r="AR113" s="923"/>
      <c r="AS113" s="923"/>
      <c r="AT113" s="924"/>
      <c r="AU113" s="932"/>
      <c r="AV113" s="933"/>
      <c r="AW113" s="933"/>
      <c r="AX113" s="933"/>
      <c r="AY113" s="933"/>
      <c r="AZ113" s="815" t="s">
        <v>432</v>
      </c>
      <c r="BA113" s="752"/>
      <c r="BB113" s="752"/>
      <c r="BC113" s="752"/>
      <c r="BD113" s="752"/>
      <c r="BE113" s="752"/>
      <c r="BF113" s="752"/>
      <c r="BG113" s="752"/>
      <c r="BH113" s="752"/>
      <c r="BI113" s="752"/>
      <c r="BJ113" s="752"/>
      <c r="BK113" s="752"/>
      <c r="BL113" s="752"/>
      <c r="BM113" s="752"/>
      <c r="BN113" s="752"/>
      <c r="BO113" s="752"/>
      <c r="BP113" s="753"/>
      <c r="BQ113" s="816">
        <v>750716</v>
      </c>
      <c r="BR113" s="817"/>
      <c r="BS113" s="817"/>
      <c r="BT113" s="817"/>
      <c r="BU113" s="817"/>
      <c r="BV113" s="817">
        <v>687472</v>
      </c>
      <c r="BW113" s="817"/>
      <c r="BX113" s="817"/>
      <c r="BY113" s="817"/>
      <c r="BZ113" s="817"/>
      <c r="CA113" s="817">
        <v>623514</v>
      </c>
      <c r="CB113" s="817"/>
      <c r="CC113" s="817"/>
      <c r="CD113" s="817"/>
      <c r="CE113" s="817"/>
      <c r="CF113" s="875">
        <v>6</v>
      </c>
      <c r="CG113" s="876"/>
      <c r="CH113" s="876"/>
      <c r="CI113" s="876"/>
      <c r="CJ113" s="876"/>
      <c r="CK113" s="927"/>
      <c r="CL113" s="821"/>
      <c r="CM113" s="815" t="s">
        <v>433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20063</v>
      </c>
      <c r="AB114" s="780"/>
      <c r="AC114" s="780"/>
      <c r="AD114" s="780"/>
      <c r="AE114" s="781"/>
      <c r="AF114" s="782">
        <v>63875</v>
      </c>
      <c r="AG114" s="780"/>
      <c r="AH114" s="780"/>
      <c r="AI114" s="780"/>
      <c r="AJ114" s="781"/>
      <c r="AK114" s="782">
        <v>64533</v>
      </c>
      <c r="AL114" s="780"/>
      <c r="AM114" s="780"/>
      <c r="AN114" s="780"/>
      <c r="AO114" s="781"/>
      <c r="AP114" s="824">
        <v>0.6</v>
      </c>
      <c r="AQ114" s="825"/>
      <c r="AR114" s="825"/>
      <c r="AS114" s="825"/>
      <c r="AT114" s="826"/>
      <c r="AU114" s="932"/>
      <c r="AV114" s="933"/>
      <c r="AW114" s="933"/>
      <c r="AX114" s="933"/>
      <c r="AY114" s="933"/>
      <c r="AZ114" s="815" t="s">
        <v>435</v>
      </c>
      <c r="BA114" s="752"/>
      <c r="BB114" s="752"/>
      <c r="BC114" s="752"/>
      <c r="BD114" s="752"/>
      <c r="BE114" s="752"/>
      <c r="BF114" s="752"/>
      <c r="BG114" s="752"/>
      <c r="BH114" s="752"/>
      <c r="BI114" s="752"/>
      <c r="BJ114" s="752"/>
      <c r="BK114" s="752"/>
      <c r="BL114" s="752"/>
      <c r="BM114" s="752"/>
      <c r="BN114" s="752"/>
      <c r="BO114" s="752"/>
      <c r="BP114" s="753"/>
      <c r="BQ114" s="816">
        <v>3064656</v>
      </c>
      <c r="BR114" s="817"/>
      <c r="BS114" s="817"/>
      <c r="BT114" s="817"/>
      <c r="BU114" s="817"/>
      <c r="BV114" s="817">
        <v>2980694</v>
      </c>
      <c r="BW114" s="817"/>
      <c r="BX114" s="817"/>
      <c r="BY114" s="817"/>
      <c r="BZ114" s="817"/>
      <c r="CA114" s="817">
        <v>2966723</v>
      </c>
      <c r="CB114" s="817"/>
      <c r="CC114" s="817"/>
      <c r="CD114" s="817"/>
      <c r="CE114" s="817"/>
      <c r="CF114" s="875">
        <v>28.8</v>
      </c>
      <c r="CG114" s="876"/>
      <c r="CH114" s="876"/>
      <c r="CI114" s="876"/>
      <c r="CJ114" s="876"/>
      <c r="CK114" s="927"/>
      <c r="CL114" s="821"/>
      <c r="CM114" s="815" t="s">
        <v>436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1035</v>
      </c>
      <c r="AB115" s="919"/>
      <c r="AC115" s="919"/>
      <c r="AD115" s="919"/>
      <c r="AE115" s="920"/>
      <c r="AF115" s="921">
        <v>1010</v>
      </c>
      <c r="AG115" s="919"/>
      <c r="AH115" s="919"/>
      <c r="AI115" s="919"/>
      <c r="AJ115" s="920"/>
      <c r="AK115" s="921">
        <v>1202</v>
      </c>
      <c r="AL115" s="919"/>
      <c r="AM115" s="919"/>
      <c r="AN115" s="919"/>
      <c r="AO115" s="920"/>
      <c r="AP115" s="922">
        <v>0</v>
      </c>
      <c r="AQ115" s="923"/>
      <c r="AR115" s="923"/>
      <c r="AS115" s="923"/>
      <c r="AT115" s="924"/>
      <c r="AU115" s="932"/>
      <c r="AV115" s="933"/>
      <c r="AW115" s="933"/>
      <c r="AX115" s="933"/>
      <c r="AY115" s="933"/>
      <c r="AZ115" s="815" t="s">
        <v>438</v>
      </c>
      <c r="BA115" s="752"/>
      <c r="BB115" s="752"/>
      <c r="BC115" s="752"/>
      <c r="BD115" s="752"/>
      <c r="BE115" s="752"/>
      <c r="BF115" s="752"/>
      <c r="BG115" s="752"/>
      <c r="BH115" s="752"/>
      <c r="BI115" s="752"/>
      <c r="BJ115" s="752"/>
      <c r="BK115" s="752"/>
      <c r="BL115" s="752"/>
      <c r="BM115" s="752"/>
      <c r="BN115" s="752"/>
      <c r="BO115" s="752"/>
      <c r="BP115" s="753"/>
      <c r="BQ115" s="816">
        <v>11595</v>
      </c>
      <c r="BR115" s="817"/>
      <c r="BS115" s="817"/>
      <c r="BT115" s="817"/>
      <c r="BU115" s="817"/>
      <c r="BV115" s="817">
        <v>10863</v>
      </c>
      <c r="BW115" s="817"/>
      <c r="BX115" s="817"/>
      <c r="BY115" s="817"/>
      <c r="BZ115" s="817"/>
      <c r="CA115" s="817">
        <v>30554</v>
      </c>
      <c r="CB115" s="817"/>
      <c r="CC115" s="817"/>
      <c r="CD115" s="817"/>
      <c r="CE115" s="817"/>
      <c r="CF115" s="875">
        <v>0.3</v>
      </c>
      <c r="CG115" s="876"/>
      <c r="CH115" s="876"/>
      <c r="CI115" s="876"/>
      <c r="CJ115" s="876"/>
      <c r="CK115" s="927"/>
      <c r="CL115" s="821"/>
      <c r="CM115" s="815" t="s">
        <v>439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440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441</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443</v>
      </c>
      <c r="Z117" s="897"/>
      <c r="AA117" s="902">
        <v>3164789</v>
      </c>
      <c r="AB117" s="903"/>
      <c r="AC117" s="903"/>
      <c r="AD117" s="903"/>
      <c r="AE117" s="904"/>
      <c r="AF117" s="905">
        <v>3412303</v>
      </c>
      <c r="AG117" s="903"/>
      <c r="AH117" s="903"/>
      <c r="AI117" s="903"/>
      <c r="AJ117" s="904"/>
      <c r="AK117" s="905">
        <v>3428878</v>
      </c>
      <c r="AL117" s="903"/>
      <c r="AM117" s="903"/>
      <c r="AN117" s="903"/>
      <c r="AO117" s="904"/>
      <c r="AP117" s="906"/>
      <c r="AQ117" s="907"/>
      <c r="AR117" s="907"/>
      <c r="AS117" s="907"/>
      <c r="AT117" s="908"/>
      <c r="AU117" s="932"/>
      <c r="AV117" s="933"/>
      <c r="AW117" s="933"/>
      <c r="AX117" s="933"/>
      <c r="AY117" s="933"/>
      <c r="AZ117" s="863" t="s">
        <v>444</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416</v>
      </c>
      <c r="AB118" s="896"/>
      <c r="AC118" s="896"/>
      <c r="AD118" s="896"/>
      <c r="AE118" s="897"/>
      <c r="AF118" s="898" t="s">
        <v>417</v>
      </c>
      <c r="AG118" s="896"/>
      <c r="AH118" s="896"/>
      <c r="AI118" s="896"/>
      <c r="AJ118" s="897"/>
      <c r="AK118" s="898" t="s">
        <v>295</v>
      </c>
      <c r="AL118" s="896"/>
      <c r="AM118" s="896"/>
      <c r="AN118" s="896"/>
      <c r="AO118" s="897"/>
      <c r="AP118" s="899" t="s">
        <v>418</v>
      </c>
      <c r="AQ118" s="900"/>
      <c r="AR118" s="900"/>
      <c r="AS118" s="900"/>
      <c r="AT118" s="901"/>
      <c r="AU118" s="932"/>
      <c r="AV118" s="933"/>
      <c r="AW118" s="933"/>
      <c r="AX118" s="933"/>
      <c r="AY118" s="933"/>
      <c r="AZ118" s="838" t="s">
        <v>446</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422</v>
      </c>
      <c r="B119" s="819"/>
      <c r="C119" s="860" t="s">
        <v>423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448</v>
      </c>
      <c r="BP119" s="878"/>
      <c r="BQ119" s="879">
        <v>33342601</v>
      </c>
      <c r="BR119" s="845"/>
      <c r="BS119" s="845"/>
      <c r="BT119" s="845"/>
      <c r="BU119" s="845"/>
      <c r="BV119" s="845">
        <v>32073415</v>
      </c>
      <c r="BW119" s="845"/>
      <c r="BX119" s="845"/>
      <c r="BY119" s="845"/>
      <c r="BZ119" s="845"/>
      <c r="CA119" s="845">
        <v>30824649</v>
      </c>
      <c r="CB119" s="845"/>
      <c r="CC119" s="845"/>
      <c r="CD119" s="845"/>
      <c r="CE119" s="845"/>
      <c r="CF119" s="748"/>
      <c r="CG119" s="749"/>
      <c r="CH119" s="749"/>
      <c r="CI119" s="749"/>
      <c r="CJ119" s="834"/>
      <c r="CK119" s="928"/>
      <c r="CL119" s="823"/>
      <c r="CM119" s="838" t="s">
        <v>449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450</v>
      </c>
      <c r="AV120" s="881"/>
      <c r="AW120" s="881"/>
      <c r="AX120" s="881"/>
      <c r="AY120" s="882"/>
      <c r="AZ120" s="860" t="s">
        <v>451</v>
      </c>
      <c r="BA120" s="808"/>
      <c r="BB120" s="808"/>
      <c r="BC120" s="808"/>
      <c r="BD120" s="808"/>
      <c r="BE120" s="808"/>
      <c r="BF120" s="808"/>
      <c r="BG120" s="808"/>
      <c r="BH120" s="808"/>
      <c r="BI120" s="808"/>
      <c r="BJ120" s="808"/>
      <c r="BK120" s="808"/>
      <c r="BL120" s="808"/>
      <c r="BM120" s="808"/>
      <c r="BN120" s="808"/>
      <c r="BO120" s="808"/>
      <c r="BP120" s="809"/>
      <c r="BQ120" s="861">
        <v>14090984</v>
      </c>
      <c r="BR120" s="842"/>
      <c r="BS120" s="842"/>
      <c r="BT120" s="842"/>
      <c r="BU120" s="842"/>
      <c r="BV120" s="842">
        <v>14957334</v>
      </c>
      <c r="BW120" s="842"/>
      <c r="BX120" s="842"/>
      <c r="BY120" s="842"/>
      <c r="BZ120" s="842"/>
      <c r="CA120" s="842">
        <v>15183541</v>
      </c>
      <c r="CB120" s="842"/>
      <c r="CC120" s="842"/>
      <c r="CD120" s="842"/>
      <c r="CE120" s="842"/>
      <c r="CF120" s="866">
        <v>147.19999999999999</v>
      </c>
      <c r="CG120" s="867"/>
      <c r="CH120" s="867"/>
      <c r="CI120" s="867"/>
      <c r="CJ120" s="867"/>
      <c r="CK120" s="868" t="s">
        <v>452</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2162311</v>
      </c>
      <c r="DH120" s="842"/>
      <c r="DI120" s="842"/>
      <c r="DJ120" s="842"/>
      <c r="DK120" s="842"/>
      <c r="DL120" s="842">
        <v>2129648</v>
      </c>
      <c r="DM120" s="842"/>
      <c r="DN120" s="842"/>
      <c r="DO120" s="842"/>
      <c r="DP120" s="842"/>
      <c r="DQ120" s="842">
        <v>2053564</v>
      </c>
      <c r="DR120" s="842"/>
      <c r="DS120" s="842"/>
      <c r="DT120" s="842"/>
      <c r="DU120" s="842"/>
      <c r="DV120" s="843">
        <v>19.899999999999999</v>
      </c>
      <c r="DW120" s="843"/>
      <c r="DX120" s="843"/>
      <c r="DY120" s="843"/>
      <c r="DZ120" s="844"/>
    </row>
    <row r="121" spans="1:130" s="230" customFormat="1" ht="26.25" customHeight="1" x14ac:dyDescent="0.15">
      <c r="A121" s="820"/>
      <c r="B121" s="821"/>
      <c r="C121" s="863" t="s">
        <v>453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454</v>
      </c>
      <c r="BA121" s="752"/>
      <c r="BB121" s="752"/>
      <c r="BC121" s="752"/>
      <c r="BD121" s="752"/>
      <c r="BE121" s="752"/>
      <c r="BF121" s="752"/>
      <c r="BG121" s="752"/>
      <c r="BH121" s="752"/>
      <c r="BI121" s="752"/>
      <c r="BJ121" s="752"/>
      <c r="BK121" s="752"/>
      <c r="BL121" s="752"/>
      <c r="BM121" s="752"/>
      <c r="BN121" s="752"/>
      <c r="BO121" s="752"/>
      <c r="BP121" s="753"/>
      <c r="BQ121" s="816">
        <v>964389</v>
      </c>
      <c r="BR121" s="817"/>
      <c r="BS121" s="817"/>
      <c r="BT121" s="817"/>
      <c r="BU121" s="817"/>
      <c r="BV121" s="817">
        <v>906525</v>
      </c>
      <c r="BW121" s="817"/>
      <c r="BX121" s="817"/>
      <c r="BY121" s="817"/>
      <c r="BZ121" s="817"/>
      <c r="CA121" s="817">
        <v>864100</v>
      </c>
      <c r="CB121" s="817"/>
      <c r="CC121" s="817"/>
      <c r="CD121" s="817"/>
      <c r="CE121" s="817"/>
      <c r="CF121" s="875">
        <v>8.4</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501389</v>
      </c>
      <c r="DH121" s="817"/>
      <c r="DI121" s="817"/>
      <c r="DJ121" s="817"/>
      <c r="DK121" s="817"/>
      <c r="DL121" s="817">
        <v>440726</v>
      </c>
      <c r="DM121" s="817"/>
      <c r="DN121" s="817"/>
      <c r="DO121" s="817"/>
      <c r="DP121" s="817"/>
      <c r="DQ121" s="817">
        <v>340847</v>
      </c>
      <c r="DR121" s="817"/>
      <c r="DS121" s="817"/>
      <c r="DT121" s="817"/>
      <c r="DU121" s="817"/>
      <c r="DV121" s="794">
        <v>3.3</v>
      </c>
      <c r="DW121" s="794"/>
      <c r="DX121" s="794"/>
      <c r="DY121" s="794"/>
      <c r="DZ121" s="795"/>
    </row>
    <row r="122" spans="1:130" s="230" customFormat="1" ht="26.25" customHeight="1" x14ac:dyDescent="0.15">
      <c r="A122" s="820"/>
      <c r="B122" s="821"/>
      <c r="C122" s="815" t="s">
        <v>436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455</v>
      </c>
      <c r="BA122" s="839"/>
      <c r="BB122" s="839"/>
      <c r="BC122" s="839"/>
      <c r="BD122" s="839"/>
      <c r="BE122" s="839"/>
      <c r="BF122" s="839"/>
      <c r="BG122" s="839"/>
      <c r="BH122" s="839"/>
      <c r="BI122" s="839"/>
      <c r="BJ122" s="839"/>
      <c r="BK122" s="839"/>
      <c r="BL122" s="839"/>
      <c r="BM122" s="839"/>
      <c r="BN122" s="839"/>
      <c r="BO122" s="839"/>
      <c r="BP122" s="840"/>
      <c r="BQ122" s="879">
        <v>22180646</v>
      </c>
      <c r="BR122" s="845"/>
      <c r="BS122" s="845"/>
      <c r="BT122" s="845"/>
      <c r="BU122" s="845"/>
      <c r="BV122" s="845">
        <v>20637335</v>
      </c>
      <c r="BW122" s="845"/>
      <c r="BX122" s="845"/>
      <c r="BY122" s="845"/>
      <c r="BZ122" s="845"/>
      <c r="CA122" s="845">
        <v>19472645</v>
      </c>
      <c r="CB122" s="845"/>
      <c r="CC122" s="845"/>
      <c r="CD122" s="845"/>
      <c r="CE122" s="845"/>
      <c r="CF122" s="846">
        <v>188.8</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v>52050</v>
      </c>
      <c r="DH122" s="817"/>
      <c r="DI122" s="817"/>
      <c r="DJ122" s="817"/>
      <c r="DK122" s="817"/>
      <c r="DL122" s="817">
        <v>45668</v>
      </c>
      <c r="DM122" s="817"/>
      <c r="DN122" s="817"/>
      <c r="DO122" s="817"/>
      <c r="DP122" s="817"/>
      <c r="DQ122" s="817">
        <v>37908</v>
      </c>
      <c r="DR122" s="817"/>
      <c r="DS122" s="817"/>
      <c r="DT122" s="817"/>
      <c r="DU122" s="817"/>
      <c r="DV122" s="794">
        <v>0.4</v>
      </c>
      <c r="DW122" s="794"/>
      <c r="DX122" s="794"/>
      <c r="DY122" s="794"/>
      <c r="DZ122" s="795"/>
    </row>
    <row r="123" spans="1:130" s="230" customFormat="1" ht="26.25" customHeight="1" x14ac:dyDescent="0.15">
      <c r="A123" s="820"/>
      <c r="B123" s="821"/>
      <c r="C123" s="815" t="s">
        <v>442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456</v>
      </c>
      <c r="BP123" s="878"/>
      <c r="BQ123" s="832">
        <v>37236019</v>
      </c>
      <c r="BR123" s="833"/>
      <c r="BS123" s="833"/>
      <c r="BT123" s="833"/>
      <c r="BU123" s="833"/>
      <c r="BV123" s="833">
        <v>36501194</v>
      </c>
      <c r="BW123" s="833"/>
      <c r="BX123" s="833"/>
      <c r="BY123" s="833"/>
      <c r="BZ123" s="833"/>
      <c r="CA123" s="833">
        <v>35520286</v>
      </c>
      <c r="CB123" s="833"/>
      <c r="CC123" s="833"/>
      <c r="CD123" s="833"/>
      <c r="CE123" s="833"/>
      <c r="CF123" s="748"/>
      <c r="CG123" s="749"/>
      <c r="CH123" s="749"/>
      <c r="CI123" s="749"/>
      <c r="CJ123" s="834"/>
      <c r="CK123" s="869"/>
      <c r="CL123" s="855"/>
      <c r="CM123" s="855"/>
      <c r="CN123" s="855"/>
      <c r="CO123" s="856"/>
      <c r="CP123" s="835" t="s">
        <v>397</v>
      </c>
      <c r="CQ123" s="836"/>
      <c r="CR123" s="836"/>
      <c r="CS123" s="836"/>
      <c r="CT123" s="836"/>
      <c r="CU123" s="836"/>
      <c r="CV123" s="836"/>
      <c r="CW123" s="836"/>
      <c r="CX123" s="836"/>
      <c r="CY123" s="836"/>
      <c r="CZ123" s="836"/>
      <c r="DA123" s="836"/>
      <c r="DB123" s="836"/>
      <c r="DC123" s="836"/>
      <c r="DD123" s="836"/>
      <c r="DE123" s="836"/>
      <c r="DF123" s="837"/>
      <c r="DG123" s="779">
        <v>49698</v>
      </c>
      <c r="DH123" s="780"/>
      <c r="DI123" s="780"/>
      <c r="DJ123" s="780"/>
      <c r="DK123" s="781"/>
      <c r="DL123" s="782">
        <v>43359</v>
      </c>
      <c r="DM123" s="780"/>
      <c r="DN123" s="780"/>
      <c r="DO123" s="780"/>
      <c r="DP123" s="781"/>
      <c r="DQ123" s="782">
        <v>36901</v>
      </c>
      <c r="DR123" s="780"/>
      <c r="DS123" s="780"/>
      <c r="DT123" s="780"/>
      <c r="DU123" s="781"/>
      <c r="DV123" s="824">
        <v>0.4</v>
      </c>
      <c r="DW123" s="825"/>
      <c r="DX123" s="825"/>
      <c r="DY123" s="825"/>
      <c r="DZ123" s="826"/>
    </row>
    <row r="124" spans="1:130" s="230" customFormat="1" ht="26.25" customHeight="1" thickBot="1" x14ac:dyDescent="0.2">
      <c r="A124" s="820"/>
      <c r="B124" s="821"/>
      <c r="C124" s="815" t="s">
        <v>445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458</v>
      </c>
      <c r="CQ124" s="836"/>
      <c r="CR124" s="836"/>
      <c r="CS124" s="836"/>
      <c r="CT124" s="836"/>
      <c r="CU124" s="836"/>
      <c r="CV124" s="836"/>
      <c r="CW124" s="836"/>
      <c r="CX124" s="836"/>
      <c r="CY124" s="836"/>
      <c r="CZ124" s="836"/>
      <c r="DA124" s="836"/>
      <c r="DB124" s="836"/>
      <c r="DC124" s="836"/>
      <c r="DD124" s="836"/>
      <c r="DE124" s="836"/>
      <c r="DF124" s="837"/>
      <c r="DG124" s="763">
        <v>27562</v>
      </c>
      <c r="DH124" s="764"/>
      <c r="DI124" s="764"/>
      <c r="DJ124" s="764"/>
      <c r="DK124" s="765"/>
      <c r="DL124" s="766">
        <v>27279</v>
      </c>
      <c r="DM124" s="764"/>
      <c r="DN124" s="764"/>
      <c r="DO124" s="764"/>
      <c r="DP124" s="765"/>
      <c r="DQ124" s="766">
        <v>30812</v>
      </c>
      <c r="DR124" s="764"/>
      <c r="DS124" s="764"/>
      <c r="DT124" s="764"/>
      <c r="DU124" s="765"/>
      <c r="DV124" s="848">
        <v>0.3</v>
      </c>
      <c r="DW124" s="849"/>
      <c r="DX124" s="849"/>
      <c r="DY124" s="849"/>
      <c r="DZ124" s="850"/>
    </row>
    <row r="125" spans="1:130" s="230" customFormat="1" ht="26.25" customHeight="1" x14ac:dyDescent="0.15">
      <c r="A125" s="820"/>
      <c r="B125" s="821"/>
      <c r="C125" s="815" t="s">
        <v>447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459</v>
      </c>
      <c r="CL125" s="852"/>
      <c r="CM125" s="852"/>
      <c r="CN125" s="852"/>
      <c r="CO125" s="853"/>
      <c r="CP125" s="860" t="s">
        <v>460</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461</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1035</v>
      </c>
      <c r="AB127" s="780"/>
      <c r="AC127" s="780"/>
      <c r="AD127" s="780"/>
      <c r="AE127" s="781"/>
      <c r="AF127" s="782">
        <v>1010</v>
      </c>
      <c r="AG127" s="780"/>
      <c r="AH127" s="780"/>
      <c r="AI127" s="780"/>
      <c r="AJ127" s="781"/>
      <c r="AK127" s="782">
        <v>1202</v>
      </c>
      <c r="AL127" s="780"/>
      <c r="AM127" s="780"/>
      <c r="AN127" s="780"/>
      <c r="AO127" s="781"/>
      <c r="AP127" s="824">
        <v>0</v>
      </c>
      <c r="AQ127" s="825"/>
      <c r="AR127" s="825"/>
      <c r="AS127" s="825"/>
      <c r="AT127" s="826"/>
      <c r="AU127" s="232"/>
      <c r="AV127" s="232"/>
      <c r="AW127" s="232"/>
      <c r="AX127" s="841" t="s">
        <v>463</v>
      </c>
      <c r="AY127" s="812"/>
      <c r="AZ127" s="812"/>
      <c r="BA127" s="812"/>
      <c r="BB127" s="812"/>
      <c r="BC127" s="812"/>
      <c r="BD127" s="812"/>
      <c r="BE127" s="813"/>
      <c r="BF127" s="811" t="s">
        <v>464</v>
      </c>
      <c r="BG127" s="812"/>
      <c r="BH127" s="812"/>
      <c r="BI127" s="812"/>
      <c r="BJ127" s="812"/>
      <c r="BK127" s="812"/>
      <c r="BL127" s="813"/>
      <c r="BM127" s="811" t="s">
        <v>465</v>
      </c>
      <c r="BN127" s="812"/>
      <c r="BO127" s="812"/>
      <c r="BP127" s="812"/>
      <c r="BQ127" s="812"/>
      <c r="BR127" s="812"/>
      <c r="BS127" s="813"/>
      <c r="BT127" s="811" t="s">
        <v>466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467</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469</v>
      </c>
      <c r="X128" s="798"/>
      <c r="Y128" s="798"/>
      <c r="Z128" s="799"/>
      <c r="AA128" s="800">
        <v>78234</v>
      </c>
      <c r="AB128" s="801"/>
      <c r="AC128" s="801"/>
      <c r="AD128" s="801"/>
      <c r="AE128" s="802"/>
      <c r="AF128" s="803">
        <v>77754</v>
      </c>
      <c r="AG128" s="801"/>
      <c r="AH128" s="801"/>
      <c r="AI128" s="801"/>
      <c r="AJ128" s="802"/>
      <c r="AK128" s="803">
        <v>75909</v>
      </c>
      <c r="AL128" s="801"/>
      <c r="AM128" s="801"/>
      <c r="AN128" s="801"/>
      <c r="AO128" s="802"/>
      <c r="AP128" s="804"/>
      <c r="AQ128" s="805"/>
      <c r="AR128" s="805"/>
      <c r="AS128" s="805"/>
      <c r="AT128" s="806"/>
      <c r="AU128" s="232"/>
      <c r="AV128" s="232"/>
      <c r="AW128" s="232"/>
      <c r="AX128" s="807" t="s">
        <v>470</v>
      </c>
      <c r="AY128" s="808"/>
      <c r="AZ128" s="808"/>
      <c r="BA128" s="808"/>
      <c r="BB128" s="808"/>
      <c r="BC128" s="808"/>
      <c r="BD128" s="808"/>
      <c r="BE128" s="809"/>
      <c r="BF128" s="786" t="s">
        <v>122</v>
      </c>
      <c r="BG128" s="787"/>
      <c r="BH128" s="787"/>
      <c r="BI128" s="787"/>
      <c r="BJ128" s="787"/>
      <c r="BK128" s="787"/>
      <c r="BL128" s="810"/>
      <c r="BM128" s="786">
        <v>12.94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471</v>
      </c>
      <c r="CQ128" s="730"/>
      <c r="CR128" s="730"/>
      <c r="CS128" s="730"/>
      <c r="CT128" s="730"/>
      <c r="CU128" s="730"/>
      <c r="CV128" s="730"/>
      <c r="CW128" s="730"/>
      <c r="CX128" s="730"/>
      <c r="CY128" s="730"/>
      <c r="CZ128" s="730"/>
      <c r="DA128" s="730"/>
      <c r="DB128" s="730"/>
      <c r="DC128" s="730"/>
      <c r="DD128" s="730"/>
      <c r="DE128" s="730"/>
      <c r="DF128" s="731"/>
      <c r="DG128" s="790">
        <v>11595</v>
      </c>
      <c r="DH128" s="791"/>
      <c r="DI128" s="791"/>
      <c r="DJ128" s="791"/>
      <c r="DK128" s="791"/>
      <c r="DL128" s="791">
        <v>10863</v>
      </c>
      <c r="DM128" s="791"/>
      <c r="DN128" s="791"/>
      <c r="DO128" s="791"/>
      <c r="DP128" s="791"/>
      <c r="DQ128" s="791">
        <v>30554</v>
      </c>
      <c r="DR128" s="791"/>
      <c r="DS128" s="791"/>
      <c r="DT128" s="791"/>
      <c r="DU128" s="791"/>
      <c r="DV128" s="792">
        <v>0.3</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472</v>
      </c>
      <c r="X129" s="777"/>
      <c r="Y129" s="777"/>
      <c r="Z129" s="778"/>
      <c r="AA129" s="779">
        <v>13584048</v>
      </c>
      <c r="AB129" s="780"/>
      <c r="AC129" s="780"/>
      <c r="AD129" s="780"/>
      <c r="AE129" s="781"/>
      <c r="AF129" s="782">
        <v>13205256</v>
      </c>
      <c r="AG129" s="780"/>
      <c r="AH129" s="780"/>
      <c r="AI129" s="780"/>
      <c r="AJ129" s="781"/>
      <c r="AK129" s="782">
        <v>13103856</v>
      </c>
      <c r="AL129" s="780"/>
      <c r="AM129" s="780"/>
      <c r="AN129" s="780"/>
      <c r="AO129" s="781"/>
      <c r="AP129" s="783"/>
      <c r="AQ129" s="784"/>
      <c r="AR129" s="784"/>
      <c r="AS129" s="784"/>
      <c r="AT129" s="785"/>
      <c r="AU129" s="233"/>
      <c r="AV129" s="233"/>
      <c r="AW129" s="233"/>
      <c r="AX129" s="751" t="s">
        <v>473</v>
      </c>
      <c r="AY129" s="752"/>
      <c r="AZ129" s="752"/>
      <c r="BA129" s="752"/>
      <c r="BB129" s="752"/>
      <c r="BC129" s="752"/>
      <c r="BD129" s="752"/>
      <c r="BE129" s="753"/>
      <c r="BF129" s="770" t="s">
        <v>122</v>
      </c>
      <c r="BG129" s="771"/>
      <c r="BH129" s="771"/>
      <c r="BI129" s="771"/>
      <c r="BJ129" s="771"/>
      <c r="BK129" s="771"/>
      <c r="BL129" s="772"/>
      <c r="BM129" s="770">
        <v>17.940000000000001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475</v>
      </c>
      <c r="X130" s="777"/>
      <c r="Y130" s="777"/>
      <c r="Z130" s="778"/>
      <c r="AA130" s="779">
        <v>2988429</v>
      </c>
      <c r="AB130" s="780"/>
      <c r="AC130" s="780"/>
      <c r="AD130" s="780"/>
      <c r="AE130" s="781"/>
      <c r="AF130" s="782">
        <v>2953432</v>
      </c>
      <c r="AG130" s="780"/>
      <c r="AH130" s="780"/>
      <c r="AI130" s="780"/>
      <c r="AJ130" s="781"/>
      <c r="AK130" s="782">
        <v>2789977</v>
      </c>
      <c r="AL130" s="780"/>
      <c r="AM130" s="780"/>
      <c r="AN130" s="780"/>
      <c r="AO130" s="781"/>
      <c r="AP130" s="783"/>
      <c r="AQ130" s="784"/>
      <c r="AR130" s="784"/>
      <c r="AS130" s="784"/>
      <c r="AT130" s="785"/>
      <c r="AU130" s="233"/>
      <c r="AV130" s="233"/>
      <c r="AW130" s="233"/>
      <c r="AX130" s="751" t="s">
        <v>476</v>
      </c>
      <c r="AY130" s="752"/>
      <c r="AZ130" s="752"/>
      <c r="BA130" s="752"/>
      <c r="BB130" s="752"/>
      <c r="BC130" s="752"/>
      <c r="BD130" s="752"/>
      <c r="BE130" s="753"/>
      <c r="BF130" s="754">
        <v>3.3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477</v>
      </c>
      <c r="X131" s="761"/>
      <c r="Y131" s="761"/>
      <c r="Z131" s="762"/>
      <c r="AA131" s="763">
        <v>10595619</v>
      </c>
      <c r="AB131" s="764"/>
      <c r="AC131" s="764"/>
      <c r="AD131" s="764"/>
      <c r="AE131" s="765"/>
      <c r="AF131" s="766">
        <v>10251824</v>
      </c>
      <c r="AG131" s="764"/>
      <c r="AH131" s="764"/>
      <c r="AI131" s="764"/>
      <c r="AJ131" s="765"/>
      <c r="AK131" s="766">
        <v>10313879</v>
      </c>
      <c r="AL131" s="764"/>
      <c r="AM131" s="764"/>
      <c r="AN131" s="764"/>
      <c r="AO131" s="765"/>
      <c r="AP131" s="767"/>
      <c r="AQ131" s="768"/>
      <c r="AR131" s="768"/>
      <c r="AS131" s="768"/>
      <c r="AT131" s="769"/>
      <c r="AU131" s="233"/>
      <c r="AV131" s="233"/>
      <c r="AW131" s="233"/>
      <c r="AX131" s="729" t="s">
        <v>478</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480</v>
      </c>
      <c r="W132" s="742"/>
      <c r="X132" s="742"/>
      <c r="Y132" s="742"/>
      <c r="Z132" s="743"/>
      <c r="AA132" s="744">
        <v>0.92609973999999995</v>
      </c>
      <c r="AB132" s="745"/>
      <c r="AC132" s="745"/>
      <c r="AD132" s="745"/>
      <c r="AE132" s="746"/>
      <c r="AF132" s="747">
        <v>3.7175530910000001</v>
      </c>
      <c r="AG132" s="745"/>
      <c r="AH132" s="745"/>
      <c r="AI132" s="745"/>
      <c r="AJ132" s="746"/>
      <c r="AK132" s="747">
        <v>5.458586435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481</v>
      </c>
      <c r="W133" s="721"/>
      <c r="X133" s="721"/>
      <c r="Y133" s="721"/>
      <c r="Z133" s="722"/>
      <c r="AA133" s="723">
        <v>1.5</v>
      </c>
      <c r="AB133" s="724"/>
      <c r="AC133" s="724"/>
      <c r="AD133" s="724"/>
      <c r="AE133" s="725"/>
      <c r="AF133" s="723">
        <v>1.7</v>
      </c>
      <c r="AG133" s="724"/>
      <c r="AH133" s="724"/>
      <c r="AI133" s="724"/>
      <c r="AJ133" s="725"/>
      <c r="AK133" s="723">
        <v>3.3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uDnJbkozmrGECfM6NX3OCynzxaCDzqJvtujz4vQEONBO0wWv8aHPH7+XyqgQpHZ5Xasqilymm8TODARJ2601g==" saltValue="zN8iVC+w/+PaB+LoUqj22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seHU6fTIMbsKP3pp+WXtzz4IAPuWo761MwY4GS8ULs5wUS7Zvy2tAMMEkfIetZ/urTxXEIQGf2brw84O3de+w==" saltValue="fRiQhc1v+6Xm1XUFxpqP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NL4kVJkthORZMK5vutckUEUIAS1jdmHr2/fpFSOVT8OYPoFLwacvJRTBfQ10e8d12m7cg8YYdwH77NmWpoTSg==" saltValue="j4wrEk8LZClDV5Lxu4YnT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485</v>
      </c>
      <c r="AP7" s="272"/>
      <c r="AQ7" s="273" t="s">
        <v>486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487</v>
      </c>
      <c r="AQ8" s="279" t="s">
        <v>488</v>
      </c>
      <c r="AR8" s="280" t="s">
        <v>489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490</v>
      </c>
      <c r="AL9" s="1131"/>
      <c r="AM9" s="1131"/>
      <c r="AN9" s="1132"/>
      <c r="AO9" s="281">
        <v>3606132</v>
      </c>
      <c r="AP9" s="281">
        <v>126367</v>
      </c>
      <c r="AQ9" s="282">
        <v>107616</v>
      </c>
      <c r="AR9" s="283">
        <v>17.399999999999999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491</v>
      </c>
      <c r="AL10" s="1131"/>
      <c r="AM10" s="1131"/>
      <c r="AN10" s="1132"/>
      <c r="AO10" s="284">
        <v>46492</v>
      </c>
      <c r="AP10" s="284">
        <v>1629</v>
      </c>
      <c r="AQ10" s="285">
        <v>10095</v>
      </c>
      <c r="AR10" s="286">
        <v>-83.9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492</v>
      </c>
      <c r="AL11" s="1131"/>
      <c r="AM11" s="1131"/>
      <c r="AN11" s="1132"/>
      <c r="AO11" s="284">
        <v>46490</v>
      </c>
      <c r="AP11" s="284">
        <v>1629</v>
      </c>
      <c r="AQ11" s="285">
        <v>1704</v>
      </c>
      <c r="AR11" s="286">
        <v>-4.4000000000000004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493</v>
      </c>
      <c r="AL12" s="1131"/>
      <c r="AM12" s="1131"/>
      <c r="AN12" s="1132"/>
      <c r="AO12" s="284" t="s">
        <v>494</v>
      </c>
      <c r="AP12" s="284" t="s">
        <v>494</v>
      </c>
      <c r="AQ12" s="285">
        <v>7</v>
      </c>
      <c r="AR12" s="286" t="s">
        <v>494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495</v>
      </c>
      <c r="AL13" s="1131"/>
      <c r="AM13" s="1131"/>
      <c r="AN13" s="1132"/>
      <c r="AO13" s="284">
        <v>101993</v>
      </c>
      <c r="AP13" s="284">
        <v>3574</v>
      </c>
      <c r="AQ13" s="285">
        <v>4110</v>
      </c>
      <c r="AR13" s="286">
        <v>-13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496</v>
      </c>
      <c r="AL14" s="1131"/>
      <c r="AM14" s="1131"/>
      <c r="AN14" s="1132"/>
      <c r="AO14" s="284">
        <v>121561</v>
      </c>
      <c r="AP14" s="284">
        <v>4260</v>
      </c>
      <c r="AQ14" s="285">
        <v>2451</v>
      </c>
      <c r="AR14" s="286">
        <v>73.8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497</v>
      </c>
      <c r="AL15" s="1134"/>
      <c r="AM15" s="1134"/>
      <c r="AN15" s="1135"/>
      <c r="AO15" s="284">
        <v>-298912</v>
      </c>
      <c r="AP15" s="284">
        <v>-10475</v>
      </c>
      <c r="AQ15" s="285">
        <v>-6399</v>
      </c>
      <c r="AR15" s="286">
        <v>63.7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3623756</v>
      </c>
      <c r="AP16" s="284">
        <v>126984</v>
      </c>
      <c r="AQ16" s="285">
        <v>119584</v>
      </c>
      <c r="AR16" s="286">
        <v>6.2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499</v>
      </c>
      <c r="AP20" s="293" t="s">
        <v>500</v>
      </c>
      <c r="AQ20" s="294" t="s">
        <v>501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502</v>
      </c>
      <c r="AL21" s="1137"/>
      <c r="AM21" s="1137"/>
      <c r="AN21" s="1138"/>
      <c r="AO21" s="297">
        <v>12.76</v>
      </c>
      <c r="AP21" s="298">
        <v>10.86</v>
      </c>
      <c r="AQ21" s="299">
        <v>1.9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503</v>
      </c>
      <c r="AL22" s="1137"/>
      <c r="AM22" s="1137"/>
      <c r="AN22" s="1138"/>
      <c r="AO22" s="302">
        <v>96.7</v>
      </c>
      <c r="AP22" s="303">
        <v>97.3</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485</v>
      </c>
      <c r="AP30" s="272"/>
      <c r="AQ30" s="273" t="s">
        <v>486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487</v>
      </c>
      <c r="AQ31" s="279" t="s">
        <v>488</v>
      </c>
      <c r="AR31" s="280" t="s">
        <v>489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507</v>
      </c>
      <c r="AL32" s="1121"/>
      <c r="AM32" s="1121"/>
      <c r="AN32" s="1122"/>
      <c r="AO32" s="312">
        <v>3010342</v>
      </c>
      <c r="AP32" s="312">
        <v>105489</v>
      </c>
      <c r="AQ32" s="313">
        <v>75090</v>
      </c>
      <c r="AR32" s="314">
        <v>40.5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508</v>
      </c>
      <c r="AL33" s="1121"/>
      <c r="AM33" s="1121"/>
      <c r="AN33" s="1122"/>
      <c r="AO33" s="312" t="s">
        <v>494</v>
      </c>
      <c r="AP33" s="312" t="s">
        <v>494</v>
      </c>
      <c r="AQ33" s="313" t="s">
        <v>494</v>
      </c>
      <c r="AR33" s="314" t="s">
        <v>494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509</v>
      </c>
      <c r="AL34" s="1121"/>
      <c r="AM34" s="1121"/>
      <c r="AN34" s="1122"/>
      <c r="AO34" s="312" t="s">
        <v>494</v>
      </c>
      <c r="AP34" s="312" t="s">
        <v>494</v>
      </c>
      <c r="AQ34" s="313">
        <v>1</v>
      </c>
      <c r="AR34" s="314" t="s">
        <v>494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510</v>
      </c>
      <c r="AL35" s="1121"/>
      <c r="AM35" s="1121"/>
      <c r="AN35" s="1122"/>
      <c r="AO35" s="312">
        <v>352801</v>
      </c>
      <c r="AP35" s="312">
        <v>12363</v>
      </c>
      <c r="AQ35" s="313">
        <v>17211</v>
      </c>
      <c r="AR35" s="314">
        <v>-28.2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511</v>
      </c>
      <c r="AL36" s="1121"/>
      <c r="AM36" s="1121"/>
      <c r="AN36" s="1122"/>
      <c r="AO36" s="312">
        <v>64533</v>
      </c>
      <c r="AP36" s="312">
        <v>2261</v>
      </c>
      <c r="AQ36" s="313">
        <v>2478</v>
      </c>
      <c r="AR36" s="314">
        <v>-8.8000000000000007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512</v>
      </c>
      <c r="AL37" s="1121"/>
      <c r="AM37" s="1121"/>
      <c r="AN37" s="1122"/>
      <c r="AO37" s="312">
        <v>1202</v>
      </c>
      <c r="AP37" s="312">
        <v>42</v>
      </c>
      <c r="AQ37" s="313">
        <v>654</v>
      </c>
      <c r="AR37" s="314">
        <v>-93.6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513</v>
      </c>
      <c r="AL38" s="1124"/>
      <c r="AM38" s="1124"/>
      <c r="AN38" s="1125"/>
      <c r="AO38" s="315" t="s">
        <v>494</v>
      </c>
      <c r="AP38" s="315" t="s">
        <v>494</v>
      </c>
      <c r="AQ38" s="316">
        <v>4</v>
      </c>
      <c r="AR38" s="304" t="s">
        <v>494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514</v>
      </c>
      <c r="AL39" s="1124"/>
      <c r="AM39" s="1124"/>
      <c r="AN39" s="1125"/>
      <c r="AO39" s="312">
        <v>-75909</v>
      </c>
      <c r="AP39" s="312">
        <v>-2660</v>
      </c>
      <c r="AQ39" s="313">
        <v>-3502</v>
      </c>
      <c r="AR39" s="314">
        <v>-24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515</v>
      </c>
      <c r="AL40" s="1121"/>
      <c r="AM40" s="1121"/>
      <c r="AN40" s="1122"/>
      <c r="AO40" s="312">
        <v>-2789977</v>
      </c>
      <c r="AP40" s="312">
        <v>-97767</v>
      </c>
      <c r="AQ40" s="313">
        <v>-63750</v>
      </c>
      <c r="AR40" s="314">
        <v>53.4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562992</v>
      </c>
      <c r="AP41" s="312">
        <v>19728</v>
      </c>
      <c r="AQ41" s="313">
        <v>28185</v>
      </c>
      <c r="AR41" s="314">
        <v>-30</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485</v>
      </c>
      <c r="AN49" s="1115" t="s">
        <v>518</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519</v>
      </c>
      <c r="AO50" s="329" t="s">
        <v>520</v>
      </c>
      <c r="AP50" s="330" t="s">
        <v>521</v>
      </c>
      <c r="AQ50" s="331" t="s">
        <v>522</v>
      </c>
      <c r="AR50" s="332" t="s">
        <v>523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524</v>
      </c>
      <c r="AL51" s="325"/>
      <c r="AM51" s="333">
        <v>3934902</v>
      </c>
      <c r="AN51" s="334">
        <v>127339</v>
      </c>
      <c r="AO51" s="335">
        <v>32.700000000000003</v>
      </c>
      <c r="AP51" s="336">
        <v>94081</v>
      </c>
      <c r="AQ51" s="337">
        <v>10.5</v>
      </c>
      <c r="AR51" s="338">
        <v>22.2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525</v>
      </c>
      <c r="AM52" s="341">
        <v>2485913</v>
      </c>
      <c r="AN52" s="342">
        <v>80448</v>
      </c>
      <c r="AO52" s="343">
        <v>61.8</v>
      </c>
      <c r="AP52" s="344">
        <v>48949</v>
      </c>
      <c r="AQ52" s="345">
        <v>11.5</v>
      </c>
      <c r="AR52" s="346">
        <v>50.3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526</v>
      </c>
      <c r="AL53" s="325"/>
      <c r="AM53" s="333">
        <v>4433521</v>
      </c>
      <c r="AN53" s="334">
        <v>146490</v>
      </c>
      <c r="AO53" s="335">
        <v>15</v>
      </c>
      <c r="AP53" s="336">
        <v>92632</v>
      </c>
      <c r="AQ53" s="337">
        <v>-1.5</v>
      </c>
      <c r="AR53" s="338">
        <v>16.5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525</v>
      </c>
      <c r="AM54" s="341">
        <v>2275242</v>
      </c>
      <c r="AN54" s="342">
        <v>75177</v>
      </c>
      <c r="AO54" s="343">
        <v>-6.6</v>
      </c>
      <c r="AP54" s="344">
        <v>47978</v>
      </c>
      <c r="AQ54" s="345">
        <v>-2</v>
      </c>
      <c r="AR54" s="346">
        <v>-4.5999999999999996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527</v>
      </c>
      <c r="AL55" s="325"/>
      <c r="AM55" s="333">
        <v>4581624</v>
      </c>
      <c r="AN55" s="334">
        <v>153865</v>
      </c>
      <c r="AO55" s="335">
        <v>5</v>
      </c>
      <c r="AP55" s="336">
        <v>96469</v>
      </c>
      <c r="AQ55" s="337">
        <v>4.0999999999999996</v>
      </c>
      <c r="AR55" s="338">
        <v>0.9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525</v>
      </c>
      <c r="AM56" s="341">
        <v>2002706</v>
      </c>
      <c r="AN56" s="342">
        <v>67257</v>
      </c>
      <c r="AO56" s="343">
        <v>-10.5</v>
      </c>
      <c r="AP56" s="344">
        <v>49775</v>
      </c>
      <c r="AQ56" s="345">
        <v>3.7</v>
      </c>
      <c r="AR56" s="346">
        <v>-14.2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528</v>
      </c>
      <c r="AL57" s="325"/>
      <c r="AM57" s="333">
        <v>3293954</v>
      </c>
      <c r="AN57" s="334">
        <v>112954</v>
      </c>
      <c r="AO57" s="335">
        <v>-26.6</v>
      </c>
      <c r="AP57" s="336">
        <v>85743</v>
      </c>
      <c r="AQ57" s="337">
        <v>-11.1</v>
      </c>
      <c r="AR57" s="338">
        <v>-15.5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525</v>
      </c>
      <c r="AM58" s="341">
        <v>1697540</v>
      </c>
      <c r="AN58" s="342">
        <v>58211</v>
      </c>
      <c r="AO58" s="343">
        <v>-13.4</v>
      </c>
      <c r="AP58" s="344">
        <v>45231</v>
      </c>
      <c r="AQ58" s="345">
        <v>-9.1</v>
      </c>
      <c r="AR58" s="346">
        <v>-4.3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529</v>
      </c>
      <c r="AL59" s="325"/>
      <c r="AM59" s="333">
        <v>3617915</v>
      </c>
      <c r="AN59" s="334">
        <v>126780</v>
      </c>
      <c r="AO59" s="335">
        <v>12.2</v>
      </c>
      <c r="AP59" s="336">
        <v>92509</v>
      </c>
      <c r="AQ59" s="337">
        <v>7.9</v>
      </c>
      <c r="AR59" s="338">
        <v>4.3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525</v>
      </c>
      <c r="AM60" s="341">
        <v>1768124</v>
      </c>
      <c r="AN60" s="342">
        <v>61959</v>
      </c>
      <c r="AO60" s="343">
        <v>6.4</v>
      </c>
      <c r="AP60" s="344">
        <v>52274</v>
      </c>
      <c r="AQ60" s="345">
        <v>15.6</v>
      </c>
      <c r="AR60" s="346">
        <v>-9.1999999999999993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530</v>
      </c>
      <c r="AL61" s="347"/>
      <c r="AM61" s="348">
        <v>3972383</v>
      </c>
      <c r="AN61" s="349">
        <v>133486</v>
      </c>
      <c r="AO61" s="350">
        <v>7.7</v>
      </c>
      <c r="AP61" s="351">
        <v>92287</v>
      </c>
      <c r="AQ61" s="352">
        <v>2</v>
      </c>
      <c r="AR61" s="338">
        <v>5.7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525</v>
      </c>
      <c r="AM62" s="341">
        <v>2045905</v>
      </c>
      <c r="AN62" s="342">
        <v>68610</v>
      </c>
      <c r="AO62" s="343">
        <v>7.5</v>
      </c>
      <c r="AP62" s="344">
        <v>48841</v>
      </c>
      <c r="AQ62" s="345">
        <v>3.9</v>
      </c>
      <c r="AR62" s="346">
        <v>3.6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FL7ePHjUkf8BVX6FgBrwZ5khiBAls93PNIx/dy/IlDogpvqCVzzBh45+i9XbHxzodAkth7+PVHP0n4jL3VgDQ==" saltValue="Mu2cWkXnJoEddjxVTYX7H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482</v>
      </c>
    </row>
    <row r="121" spans="125:125" ht="13.5" hidden="1" customHeight="1" x14ac:dyDescent="0.15">
      <c r="DU121" s="259"/>
    </row>
  </sheetData>
  <sheetProtection algorithmName="SHA-512" hashValue="HxqFPYtbuRNmUlJPa98Z9IPVpHtgbT+R2ntAEYyKM+hlKP3hlhA4pDrEQ0iTx5yJK1mbmPX5IAr1pGF9k8SBrw==" saltValue="Y32HsZnZYAAjuV1RgtUX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482</v>
      </c>
    </row>
  </sheetData>
  <sheetProtection algorithmName="SHA-512" hashValue="FmbKYKzjC6/Gugk8DA42TeURJQ3l0x0eZnX3GJGdzguwSThx7l/d3hESOfxnrEGCsQdFuXPMv+spWTIMsQ/ljg==" saltValue="Gb/6RLnR5ROQB5xsBjX+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39" t="s">
        <v>3</v>
      </c>
      <c r="D47" s="1139"/>
      <c r="E47" s="1140"/>
      <c r="F47" s="11">
        <v>21.64</v>
      </c>
      <c r="G47" s="12">
        <v>21.51</v>
      </c>
      <c r="H47" s="12">
        <v>23.86</v>
      </c>
      <c r="I47" s="12">
        <v>27.02</v>
      </c>
      <c r="J47" s="13">
        <v>29.6</v>
      </c>
    </row>
    <row r="48" spans="2:10" ht="57.75" customHeight="1" x14ac:dyDescent="0.15">
      <c r="B48" s="14"/>
      <c r="C48" s="1141" t="s">
        <v>4</v>
      </c>
      <c r="D48" s="1141"/>
      <c r="E48" s="1142"/>
      <c r="F48" s="15">
        <v>2.2799999999999998</v>
      </c>
      <c r="G48" s="16">
        <v>1</v>
      </c>
      <c r="H48" s="16">
        <v>4.67</v>
      </c>
      <c r="I48" s="16">
        <v>4.4400000000000004</v>
      </c>
      <c r="J48" s="17">
        <v>3.6</v>
      </c>
    </row>
    <row r="49" spans="2:10" ht="57.75" customHeight="1" thickBot="1" x14ac:dyDescent="0.2">
      <c r="B49" s="18"/>
      <c r="C49" s="1143" t="s">
        <v>5</v>
      </c>
      <c r="D49" s="1143"/>
      <c r="E49" s="1144"/>
      <c r="F49" s="19">
        <v>7.09</v>
      </c>
      <c r="G49" s="20">
        <v>5.58</v>
      </c>
      <c r="H49" s="20">
        <v>9.74</v>
      </c>
      <c r="I49" s="20">
        <v>2.11</v>
      </c>
      <c r="J49" s="21">
        <v>1.49</v>
      </c>
    </row>
    <row r="50" spans="2:10" x14ac:dyDescent="0.15"/>
  </sheetData>
  <sheetProtection algorithmName="SHA-512" hashValue="1sPiZkcAgwclbHH9xf5YbfBpdYBSlFURNv4+Gumc02NssORwlzvzCb4oKSShkjkBECCwuHA5err4Auna/z+vvQ==" saltValue="j9VvG88reuWiRx1SqySX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51" t="s">
        <v>537</v>
      </c>
      <c r="D34" s="1151"/>
      <c r="E34" s="1152"/>
      <c r="F34" s="32">
        <v>5.74</v>
      </c>
      <c r="G34" s="33">
        <v>7.25</v>
      </c>
      <c r="H34" s="33">
        <v>9.01</v>
      </c>
      <c r="I34" s="33">
        <v>10.8</v>
      </c>
      <c r="J34" s="34">
        <v>12.3</v>
      </c>
      <c r="K34" s="22"/>
      <c r="L34" s="22"/>
      <c r="M34" s="22"/>
      <c r="N34" s="22"/>
      <c r="O34" s="22"/>
      <c r="P34" s="22"/>
    </row>
    <row r="35" spans="1:16" ht="39" customHeight="1" x14ac:dyDescent="0.15">
      <c r="A35" s="22"/>
      <c r="B35" s="35"/>
      <c r="C35" s="1145" t="s">
        <v>538</v>
      </c>
      <c r="D35" s="1146"/>
      <c r="E35" s="1147"/>
      <c r="F35" s="36">
        <v>8.25</v>
      </c>
      <c r="G35" s="37">
        <v>8.4499999999999993</v>
      </c>
      <c r="H35" s="37">
        <v>9.74</v>
      </c>
      <c r="I35" s="37">
        <v>9.36</v>
      </c>
      <c r="J35" s="38">
        <v>9.0399999999999991</v>
      </c>
      <c r="K35" s="22"/>
      <c r="L35" s="22"/>
      <c r="M35" s="22"/>
      <c r="N35" s="22"/>
      <c r="O35" s="22"/>
      <c r="P35" s="22"/>
    </row>
    <row r="36" spans="1:16" ht="39" customHeight="1" x14ac:dyDescent="0.15">
      <c r="A36" s="22"/>
      <c r="B36" s="35"/>
      <c r="C36" s="1145" t="s">
        <v>539</v>
      </c>
      <c r="D36" s="1146"/>
      <c r="E36" s="1147"/>
      <c r="F36" s="36">
        <v>2.27</v>
      </c>
      <c r="G36" s="37">
        <v>1</v>
      </c>
      <c r="H36" s="37">
        <v>4.66</v>
      </c>
      <c r="I36" s="37">
        <v>4.43</v>
      </c>
      <c r="J36" s="38">
        <v>3.59</v>
      </c>
      <c r="K36" s="22"/>
      <c r="L36" s="22"/>
      <c r="M36" s="22"/>
      <c r="N36" s="22"/>
      <c r="O36" s="22"/>
      <c r="P36" s="22"/>
    </row>
    <row r="37" spans="1:16" ht="39" customHeight="1" x14ac:dyDescent="0.15">
      <c r="A37" s="22"/>
      <c r="B37" s="35"/>
      <c r="C37" s="1145" t="s">
        <v>540</v>
      </c>
      <c r="D37" s="1146"/>
      <c r="E37" s="1147"/>
      <c r="F37" s="36">
        <v>1.35</v>
      </c>
      <c r="G37" s="37">
        <v>1.57</v>
      </c>
      <c r="H37" s="37">
        <v>1.67</v>
      </c>
      <c r="I37" s="37">
        <v>1.61</v>
      </c>
      <c r="J37" s="38">
        <v>1.45</v>
      </c>
      <c r="K37" s="22"/>
      <c r="L37" s="22"/>
      <c r="M37" s="22"/>
      <c r="N37" s="22"/>
      <c r="O37" s="22"/>
      <c r="P37" s="22"/>
    </row>
    <row r="38" spans="1:16" ht="39" customHeight="1" x14ac:dyDescent="0.15">
      <c r="A38" s="22"/>
      <c r="B38" s="35"/>
      <c r="C38" s="1145" t="s">
        <v>541</v>
      </c>
      <c r="D38" s="1146"/>
      <c r="E38" s="1147"/>
      <c r="F38" s="36">
        <v>1.1399999999999999</v>
      </c>
      <c r="G38" s="37">
        <v>0.83</v>
      </c>
      <c r="H38" s="37">
        <v>0.26</v>
      </c>
      <c r="I38" s="37">
        <v>0.63</v>
      </c>
      <c r="J38" s="38">
        <v>0.95</v>
      </c>
      <c r="K38" s="22"/>
      <c r="L38" s="22"/>
      <c r="M38" s="22"/>
      <c r="N38" s="22"/>
      <c r="O38" s="22"/>
      <c r="P38" s="22"/>
    </row>
    <row r="39" spans="1:16" ht="39" customHeight="1" x14ac:dyDescent="0.15">
      <c r="A39" s="22"/>
      <c r="B39" s="35"/>
      <c r="C39" s="1145" t="s">
        <v>542</v>
      </c>
      <c r="D39" s="1146"/>
      <c r="E39" s="1147"/>
      <c r="F39" s="36">
        <v>0.73</v>
      </c>
      <c r="G39" s="37">
        <v>0.16</v>
      </c>
      <c r="H39" s="37">
        <v>0.17</v>
      </c>
      <c r="I39" s="37">
        <v>0.43</v>
      </c>
      <c r="J39" s="38">
        <v>0.31</v>
      </c>
      <c r="K39" s="22"/>
      <c r="L39" s="22"/>
      <c r="M39" s="22"/>
      <c r="N39" s="22"/>
      <c r="O39" s="22"/>
      <c r="P39" s="22"/>
    </row>
    <row r="40" spans="1:16" ht="39" customHeight="1" x14ac:dyDescent="0.15">
      <c r="A40" s="22"/>
      <c r="B40" s="35"/>
      <c r="C40" s="1145" t="s">
        <v>543</v>
      </c>
      <c r="D40" s="1146"/>
      <c r="E40" s="1147"/>
      <c r="F40" s="36">
        <v>0</v>
      </c>
      <c r="G40" s="37">
        <v>0</v>
      </c>
      <c r="H40" s="37">
        <v>0</v>
      </c>
      <c r="I40" s="37">
        <v>0.01</v>
      </c>
      <c r="J40" s="38">
        <v>0.01</v>
      </c>
      <c r="K40" s="22"/>
      <c r="L40" s="22"/>
      <c r="M40" s="22"/>
      <c r="N40" s="22"/>
      <c r="O40" s="22"/>
      <c r="P40" s="22"/>
    </row>
    <row r="41" spans="1:16" ht="39" customHeight="1" x14ac:dyDescent="0.15">
      <c r="A41" s="22"/>
      <c r="B41" s="35"/>
      <c r="C41" s="1145" t="s">
        <v>544</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545</v>
      </c>
      <c r="D42" s="1146"/>
      <c r="E42" s="1147"/>
      <c r="F42" s="36" t="s">
        <v>494</v>
      </c>
      <c r="G42" s="37" t="s">
        <v>494</v>
      </c>
      <c r="H42" s="37" t="s">
        <v>494</v>
      </c>
      <c r="I42" s="37" t="s">
        <v>494</v>
      </c>
      <c r="J42" s="38" t="s">
        <v>494</v>
      </c>
      <c r="K42" s="22"/>
      <c r="L42" s="22"/>
      <c r="M42" s="22"/>
      <c r="N42" s="22"/>
      <c r="O42" s="22"/>
      <c r="P42" s="22"/>
    </row>
    <row r="43" spans="1:16" ht="39" customHeight="1" thickBot="1" x14ac:dyDescent="0.2">
      <c r="A43" s="22"/>
      <c r="B43" s="40"/>
      <c r="C43" s="1148" t="s">
        <v>546</v>
      </c>
      <c r="D43" s="1149"/>
      <c r="E43" s="1150"/>
      <c r="F43" s="41">
        <v>0.49</v>
      </c>
      <c r="G43" s="42">
        <v>0.45</v>
      </c>
      <c r="H43" s="42">
        <v>0.37</v>
      </c>
      <c r="I43" s="42">
        <v>0.38</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JGXEau1fwFaPo58xuHDMNk1pBu751veNSOsJNGEuYPmjy9JMPi0gwsT7gSPb11prkyfTIsm3F2+GlcMJ5hHMg==" saltValue="8BleoRDXEsQDMzaakhU5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3009</v>
      </c>
      <c r="L45" s="60">
        <v>2827</v>
      </c>
      <c r="M45" s="60">
        <v>2822</v>
      </c>
      <c r="N45" s="60">
        <v>2998</v>
      </c>
      <c r="O45" s="61">
        <v>3010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494</v>
      </c>
      <c r="L46" s="64" t="s">
        <v>494</v>
      </c>
      <c r="M46" s="64" t="s">
        <v>494</v>
      </c>
      <c r="N46" s="64" t="s">
        <v>494</v>
      </c>
      <c r="O46" s="65" t="s">
        <v>494</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494</v>
      </c>
      <c r="L47" s="64" t="s">
        <v>494</v>
      </c>
      <c r="M47" s="64" t="s">
        <v>494</v>
      </c>
      <c r="N47" s="64" t="s">
        <v>494</v>
      </c>
      <c r="O47" s="65" t="s">
        <v>494</v>
      </c>
      <c r="P47" s="48"/>
      <c r="Q47" s="48"/>
      <c r="R47" s="48"/>
      <c r="S47" s="48"/>
      <c r="T47" s="48"/>
      <c r="U47" s="48"/>
    </row>
    <row r="48" spans="1:21" ht="30.75" customHeight="1" x14ac:dyDescent="0.15">
      <c r="A48" s="48"/>
      <c r="B48" s="1178"/>
      <c r="C48" s="1179"/>
      <c r="D48" s="62"/>
      <c r="E48" s="1155" t="s">
        <v>13</v>
      </c>
      <c r="F48" s="1155"/>
      <c r="G48" s="1155"/>
      <c r="H48" s="1155"/>
      <c r="I48" s="1155"/>
      <c r="J48" s="1156"/>
      <c r="K48" s="63">
        <v>351</v>
      </c>
      <c r="L48" s="64">
        <v>306</v>
      </c>
      <c r="M48" s="64">
        <v>322</v>
      </c>
      <c r="N48" s="64">
        <v>350</v>
      </c>
      <c r="O48" s="65">
        <v>353</v>
      </c>
      <c r="P48" s="48"/>
      <c r="Q48" s="48"/>
      <c r="R48" s="48"/>
      <c r="S48" s="48"/>
      <c r="T48" s="48"/>
      <c r="U48" s="48"/>
    </row>
    <row r="49" spans="1:21" ht="30.75" customHeight="1" x14ac:dyDescent="0.15">
      <c r="A49" s="48"/>
      <c r="B49" s="1178"/>
      <c r="C49" s="1179"/>
      <c r="D49" s="62"/>
      <c r="E49" s="1155" t="s">
        <v>14</v>
      </c>
      <c r="F49" s="1155"/>
      <c r="G49" s="1155"/>
      <c r="H49" s="1155"/>
      <c r="I49" s="1155"/>
      <c r="J49" s="1156"/>
      <c r="K49" s="63">
        <v>55</v>
      </c>
      <c r="L49" s="64">
        <v>1</v>
      </c>
      <c r="M49" s="64">
        <v>20</v>
      </c>
      <c r="N49" s="64">
        <v>64</v>
      </c>
      <c r="O49" s="65">
        <v>65</v>
      </c>
      <c r="P49" s="48"/>
      <c r="Q49" s="48"/>
      <c r="R49" s="48"/>
      <c r="S49" s="48"/>
      <c r="T49" s="48"/>
      <c r="U49" s="48"/>
    </row>
    <row r="50" spans="1:21" ht="30.75" customHeight="1" x14ac:dyDescent="0.15">
      <c r="A50" s="48"/>
      <c r="B50" s="1178"/>
      <c r="C50" s="1179"/>
      <c r="D50" s="62"/>
      <c r="E50" s="1155" t="s">
        <v>15</v>
      </c>
      <c r="F50" s="1155"/>
      <c r="G50" s="1155"/>
      <c r="H50" s="1155"/>
      <c r="I50" s="1155"/>
      <c r="J50" s="1156"/>
      <c r="K50" s="63">
        <v>1</v>
      </c>
      <c r="L50" s="64">
        <v>1</v>
      </c>
      <c r="M50" s="64">
        <v>1</v>
      </c>
      <c r="N50" s="64">
        <v>1</v>
      </c>
      <c r="O50" s="65">
        <v>1</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t="s">
        <v>494</v>
      </c>
      <c r="N51" s="64" t="s">
        <v>494</v>
      </c>
      <c r="O51" s="65" t="s">
        <v>494</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3120</v>
      </c>
      <c r="L52" s="64">
        <v>3065</v>
      </c>
      <c r="M52" s="64">
        <v>3066</v>
      </c>
      <c r="N52" s="64">
        <v>3032</v>
      </c>
      <c r="O52" s="65">
        <v>2866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296</v>
      </c>
      <c r="L53" s="69">
        <v>70</v>
      </c>
      <c r="M53" s="69">
        <v>99</v>
      </c>
      <c r="N53" s="69">
        <v>381</v>
      </c>
      <c r="O53" s="70">
        <v>563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15"/>
    <row r="66" s="49" customFormat="1" ht="12.6" hidden="1" customHeight="1" x14ac:dyDescent="0.15"/>
    <row r="67" s="49" customFormat="1" ht="12.6" hidden="1" customHeight="1" x14ac:dyDescent="0.15"/>
    <row r="68" s="49" customFormat="1" ht="12.6" hidden="1" customHeight="1" x14ac:dyDescent="0.15"/>
    <row r="69" s="49" customFormat="1" ht="12.6" hidden="1" customHeight="1" x14ac:dyDescent="0.15"/>
    <row r="70" s="49" customFormat="1" ht="12.6" hidden="1" customHeight="1" x14ac:dyDescent="0.15"/>
    <row r="71" s="49" customFormat="1" ht="12.6" hidden="1" customHeight="1" x14ac:dyDescent="0.15"/>
    <row r="72" s="49" customFormat="1" ht="12.6" hidden="1" customHeight="1" x14ac:dyDescent="0.15"/>
    <row r="73" s="49" customFormat="1" ht="12.6" hidden="1" customHeight="1" x14ac:dyDescent="0.15"/>
    <row r="74" s="49" customFormat="1" ht="12.6" hidden="1" customHeight="1" x14ac:dyDescent="0.15"/>
    <row r="75" s="49" customFormat="1" ht="12.6" hidden="1" customHeight="1" x14ac:dyDescent="0.15"/>
    <row r="76" s="49" customFormat="1" ht="12.6" hidden="1" customHeight="1" x14ac:dyDescent="0.15"/>
  </sheetData>
  <sheetProtection algorithmName="SHA-512" hashValue="q7SJdU0fIewua/bB+GP0vuzqSis53GxMFFy8eiCiEm6lum/M33z5nvBrgxAwVHuqiUzeTaTwKI2k0r7ZY7lpmA==" saltValue="Y7o556rUh54ymqkOUvqQc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532</v>
      </c>
      <c r="J40" s="103" t="s">
        <v>533</v>
      </c>
      <c r="K40" s="103" t="s">
        <v>534</v>
      </c>
      <c r="L40" s="103" t="s">
        <v>535</v>
      </c>
      <c r="M40" s="104" t="s">
        <v>536</v>
      </c>
    </row>
    <row r="41" spans="2:13" ht="27.75" customHeight="1" x14ac:dyDescent="0.15">
      <c r="B41" s="1196" t="s">
        <v>30</v>
      </c>
      <c r="C41" s="1197"/>
      <c r="D41" s="105"/>
      <c r="E41" s="1198" t="s">
        <v>31</v>
      </c>
      <c r="F41" s="1198"/>
      <c r="G41" s="1198"/>
      <c r="H41" s="1199"/>
      <c r="I41" s="355">
        <v>26021</v>
      </c>
      <c r="J41" s="356">
        <v>26852</v>
      </c>
      <c r="K41" s="356">
        <v>26723</v>
      </c>
      <c r="L41" s="356">
        <v>25708</v>
      </c>
      <c r="M41" s="357">
        <v>24704</v>
      </c>
    </row>
    <row r="42" spans="2:13" ht="27.75" customHeight="1" x14ac:dyDescent="0.15">
      <c r="B42" s="1186"/>
      <c r="C42" s="1187"/>
      <c r="D42" s="106"/>
      <c r="E42" s="1190" t="s">
        <v>32</v>
      </c>
      <c r="F42" s="1190"/>
      <c r="G42" s="1190"/>
      <c r="H42" s="1191"/>
      <c r="I42" s="358" t="s">
        <v>494</v>
      </c>
      <c r="J42" s="359" t="s">
        <v>494</v>
      </c>
      <c r="K42" s="359" t="s">
        <v>494</v>
      </c>
      <c r="L42" s="359" t="s">
        <v>494</v>
      </c>
      <c r="M42" s="360" t="s">
        <v>494</v>
      </c>
    </row>
    <row r="43" spans="2:13" ht="27.75" customHeight="1" x14ac:dyDescent="0.15">
      <c r="B43" s="1186"/>
      <c r="C43" s="1187"/>
      <c r="D43" s="106"/>
      <c r="E43" s="1190" t="s">
        <v>33</v>
      </c>
      <c r="F43" s="1190"/>
      <c r="G43" s="1190"/>
      <c r="H43" s="1191"/>
      <c r="I43" s="358">
        <v>3049</v>
      </c>
      <c r="J43" s="359">
        <v>2864</v>
      </c>
      <c r="K43" s="359">
        <v>2793</v>
      </c>
      <c r="L43" s="359">
        <v>2687</v>
      </c>
      <c r="M43" s="360">
        <v>2500</v>
      </c>
    </row>
    <row r="44" spans="2:13" ht="27.75" customHeight="1" x14ac:dyDescent="0.15">
      <c r="B44" s="1186"/>
      <c r="C44" s="1187"/>
      <c r="D44" s="106"/>
      <c r="E44" s="1190" t="s">
        <v>34</v>
      </c>
      <c r="F44" s="1190"/>
      <c r="G44" s="1190"/>
      <c r="H44" s="1191"/>
      <c r="I44" s="358">
        <v>770</v>
      </c>
      <c r="J44" s="359">
        <v>770</v>
      </c>
      <c r="K44" s="359">
        <v>751</v>
      </c>
      <c r="L44" s="359">
        <v>687</v>
      </c>
      <c r="M44" s="360">
        <v>624</v>
      </c>
    </row>
    <row r="45" spans="2:13" ht="27.75" customHeight="1" x14ac:dyDescent="0.15">
      <c r="B45" s="1186"/>
      <c r="C45" s="1187"/>
      <c r="D45" s="106"/>
      <c r="E45" s="1190" t="s">
        <v>35</v>
      </c>
      <c r="F45" s="1190"/>
      <c r="G45" s="1190"/>
      <c r="H45" s="1191"/>
      <c r="I45" s="358">
        <v>3184</v>
      </c>
      <c r="J45" s="359">
        <v>3079</v>
      </c>
      <c r="K45" s="359">
        <v>3065</v>
      </c>
      <c r="L45" s="359">
        <v>2981</v>
      </c>
      <c r="M45" s="360">
        <v>2967</v>
      </c>
    </row>
    <row r="46" spans="2:13" ht="27.75" customHeight="1" x14ac:dyDescent="0.15">
      <c r="B46" s="1186"/>
      <c r="C46" s="1187"/>
      <c r="D46" s="107"/>
      <c r="E46" s="1190" t="s">
        <v>36</v>
      </c>
      <c r="F46" s="1190"/>
      <c r="G46" s="1190"/>
      <c r="H46" s="1191"/>
      <c r="I46" s="358">
        <v>13</v>
      </c>
      <c r="J46" s="359">
        <v>12</v>
      </c>
      <c r="K46" s="359">
        <v>12</v>
      </c>
      <c r="L46" s="359">
        <v>11</v>
      </c>
      <c r="M46" s="360">
        <v>31</v>
      </c>
    </row>
    <row r="47" spans="2:13" ht="27.75" customHeight="1" x14ac:dyDescent="0.15">
      <c r="B47" s="1186"/>
      <c r="C47" s="1187"/>
      <c r="D47" s="108"/>
      <c r="E47" s="1200" t="s">
        <v>37</v>
      </c>
      <c r="F47" s="1201"/>
      <c r="G47" s="1201"/>
      <c r="H47" s="1202"/>
      <c r="I47" s="358" t="s">
        <v>494</v>
      </c>
      <c r="J47" s="359" t="s">
        <v>494</v>
      </c>
      <c r="K47" s="359" t="s">
        <v>494</v>
      </c>
      <c r="L47" s="359" t="s">
        <v>494</v>
      </c>
      <c r="M47" s="360" t="s">
        <v>494</v>
      </c>
    </row>
    <row r="48" spans="2:13" ht="27.75" customHeight="1" x14ac:dyDescent="0.15">
      <c r="B48" s="1186"/>
      <c r="C48" s="1187"/>
      <c r="D48" s="106"/>
      <c r="E48" s="1190" t="s">
        <v>38</v>
      </c>
      <c r="F48" s="1190"/>
      <c r="G48" s="1190"/>
      <c r="H48" s="1191"/>
      <c r="I48" s="358" t="s">
        <v>494</v>
      </c>
      <c r="J48" s="359" t="s">
        <v>494</v>
      </c>
      <c r="K48" s="359" t="s">
        <v>494</v>
      </c>
      <c r="L48" s="359" t="s">
        <v>494</v>
      </c>
      <c r="M48" s="360" t="s">
        <v>494</v>
      </c>
    </row>
    <row r="49" spans="2:13" ht="27.75" customHeight="1" x14ac:dyDescent="0.15">
      <c r="B49" s="1188"/>
      <c r="C49" s="1189"/>
      <c r="D49" s="106"/>
      <c r="E49" s="1190" t="s">
        <v>39</v>
      </c>
      <c r="F49" s="1190"/>
      <c r="G49" s="1190"/>
      <c r="H49" s="1191"/>
      <c r="I49" s="358" t="s">
        <v>494</v>
      </c>
      <c r="J49" s="359" t="s">
        <v>494</v>
      </c>
      <c r="K49" s="359" t="s">
        <v>494</v>
      </c>
      <c r="L49" s="359" t="s">
        <v>494</v>
      </c>
      <c r="M49" s="360" t="s">
        <v>494</v>
      </c>
    </row>
    <row r="50" spans="2:13" ht="27.75" customHeight="1" x14ac:dyDescent="0.15">
      <c r="B50" s="1184" t="s">
        <v>40</v>
      </c>
      <c r="C50" s="1185"/>
      <c r="D50" s="109"/>
      <c r="E50" s="1190" t="s">
        <v>41</v>
      </c>
      <c r="F50" s="1190"/>
      <c r="G50" s="1190"/>
      <c r="H50" s="1191"/>
      <c r="I50" s="358">
        <v>12555</v>
      </c>
      <c r="J50" s="359">
        <v>12844</v>
      </c>
      <c r="K50" s="359">
        <v>14091</v>
      </c>
      <c r="L50" s="359">
        <v>14957</v>
      </c>
      <c r="M50" s="360">
        <v>15184</v>
      </c>
    </row>
    <row r="51" spans="2:13" ht="27.75" customHeight="1" x14ac:dyDescent="0.15">
      <c r="B51" s="1186"/>
      <c r="C51" s="1187"/>
      <c r="D51" s="106"/>
      <c r="E51" s="1190" t="s">
        <v>42</v>
      </c>
      <c r="F51" s="1190"/>
      <c r="G51" s="1190"/>
      <c r="H51" s="1191"/>
      <c r="I51" s="358">
        <v>703</v>
      </c>
      <c r="J51" s="359">
        <v>725</v>
      </c>
      <c r="K51" s="359">
        <v>964</v>
      </c>
      <c r="L51" s="359">
        <v>907</v>
      </c>
      <c r="M51" s="360">
        <v>864</v>
      </c>
    </row>
    <row r="52" spans="2:13" ht="27.75" customHeight="1" x14ac:dyDescent="0.15">
      <c r="B52" s="1188"/>
      <c r="C52" s="1189"/>
      <c r="D52" s="106"/>
      <c r="E52" s="1190" t="s">
        <v>43</v>
      </c>
      <c r="F52" s="1190"/>
      <c r="G52" s="1190"/>
      <c r="H52" s="1191"/>
      <c r="I52" s="358">
        <v>23497</v>
      </c>
      <c r="J52" s="359">
        <v>23806</v>
      </c>
      <c r="K52" s="359">
        <v>22181</v>
      </c>
      <c r="L52" s="359">
        <v>20637</v>
      </c>
      <c r="M52" s="360">
        <v>19473</v>
      </c>
    </row>
    <row r="53" spans="2:13" ht="27.75" customHeight="1" thickBot="1" x14ac:dyDescent="0.2">
      <c r="B53" s="1192" t="s">
        <v>19</v>
      </c>
      <c r="C53" s="1193"/>
      <c r="D53" s="110"/>
      <c r="E53" s="1194" t="s">
        <v>44</v>
      </c>
      <c r="F53" s="1194"/>
      <c r="G53" s="1194"/>
      <c r="H53" s="1195"/>
      <c r="I53" s="361">
        <v>-3718</v>
      </c>
      <c r="J53" s="362">
        <v>-3798</v>
      </c>
      <c r="K53" s="362">
        <v>-3893</v>
      </c>
      <c r="L53" s="362">
        <v>-4428</v>
      </c>
      <c r="M53" s="363">
        <v>-4696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8N0IFx+k9Aq2/InAMNDsAlO4KA5NHhFXeuyACDm77+Uy8OgaMCh+X4AKH6mi1Ymbyif6Eed3xDZmrG8v2P0hQ==" saltValue="tyWUQZ4yI8U3lkVHHa9b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9"/>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534</v>
      </c>
      <c r="G54" s="119" t="s">
        <v>535</v>
      </c>
      <c r="H54" s="120" t="s">
        <v>536</v>
      </c>
    </row>
    <row r="55" spans="2:8" ht="52.5" customHeight="1" x14ac:dyDescent="0.15">
      <c r="B55" s="121"/>
      <c r="C55" s="1211" t="s">
        <v>46</v>
      </c>
      <c r="D55" s="1211"/>
      <c r="E55" s="1212"/>
      <c r="F55" s="122">
        <v>3241</v>
      </c>
      <c r="G55" s="122">
        <v>3568</v>
      </c>
      <c r="H55" s="123">
        <v>3879</v>
      </c>
    </row>
    <row r="56" spans="2:8" ht="52.5" customHeight="1" x14ac:dyDescent="0.15">
      <c r="B56" s="124"/>
      <c r="C56" s="1213" t="s">
        <v>47</v>
      </c>
      <c r="D56" s="1213"/>
      <c r="E56" s="1214"/>
      <c r="F56" s="125">
        <v>2495</v>
      </c>
      <c r="G56" s="125">
        <v>2500</v>
      </c>
      <c r="H56" s="126">
        <v>2510</v>
      </c>
    </row>
    <row r="57" spans="2:8" ht="53.25" customHeight="1" x14ac:dyDescent="0.15">
      <c r="B57" s="124"/>
      <c r="C57" s="1215" t="s">
        <v>48</v>
      </c>
      <c r="D57" s="1215"/>
      <c r="E57" s="1216"/>
      <c r="F57" s="127">
        <v>7752</v>
      </c>
      <c r="G57" s="127">
        <v>8170</v>
      </c>
      <c r="H57" s="128">
        <v>7869</v>
      </c>
    </row>
    <row r="58" spans="2:8" ht="45.75" customHeight="1" x14ac:dyDescent="0.15">
      <c r="B58" s="129"/>
      <c r="C58" s="1203" t="s">
        <v>568</v>
      </c>
      <c r="D58" s="1204"/>
      <c r="E58" s="1205"/>
      <c r="F58" s="130">
        <v>3041</v>
      </c>
      <c r="G58" s="130">
        <v>3552</v>
      </c>
      <c r="H58" s="131">
        <v>3570</v>
      </c>
    </row>
    <row r="59" spans="2:8" ht="45.75" customHeight="1" x14ac:dyDescent="0.15">
      <c r="B59" s="129"/>
      <c r="C59" s="1203" t="s">
        <v>569</v>
      </c>
      <c r="D59" s="1204"/>
      <c r="E59" s="1205"/>
      <c r="F59" s="130">
        <v>3575</v>
      </c>
      <c r="G59" s="130">
        <v>3509</v>
      </c>
      <c r="H59" s="131">
        <v>3230</v>
      </c>
    </row>
    <row r="60" spans="2:8" ht="45.75" customHeight="1" x14ac:dyDescent="0.15">
      <c r="B60" s="129"/>
      <c r="C60" s="1203" t="s">
        <v>570</v>
      </c>
      <c r="D60" s="1204"/>
      <c r="E60" s="1205"/>
      <c r="F60" s="130">
        <v>689</v>
      </c>
      <c r="G60" s="130">
        <v>673</v>
      </c>
      <c r="H60" s="131">
        <v>646</v>
      </c>
    </row>
    <row r="61" spans="2:8" ht="45.75" customHeight="1" x14ac:dyDescent="0.15">
      <c r="B61" s="129"/>
      <c r="C61" s="1203" t="s">
        <v>571</v>
      </c>
      <c r="D61" s="1204"/>
      <c r="E61" s="1205"/>
      <c r="F61" s="130">
        <v>276</v>
      </c>
      <c r="G61" s="130">
        <v>272</v>
      </c>
      <c r="H61" s="131">
        <v>269</v>
      </c>
    </row>
    <row r="62" spans="2:8" ht="45.75" customHeight="1" thickBot="1" x14ac:dyDescent="0.2">
      <c r="B62" s="132"/>
      <c r="C62" s="1206" t="s">
        <v>572</v>
      </c>
      <c r="D62" s="1207"/>
      <c r="E62" s="1208"/>
      <c r="F62" s="133">
        <v>26</v>
      </c>
      <c r="G62" s="133">
        <v>38</v>
      </c>
      <c r="H62" s="134">
        <v>52</v>
      </c>
    </row>
    <row r="63" spans="2:8" ht="52.5" customHeight="1" thickBot="1" x14ac:dyDescent="0.2">
      <c r="B63" s="135"/>
      <c r="C63" s="1209" t="s">
        <v>49</v>
      </c>
      <c r="D63" s="1209"/>
      <c r="E63" s="1210"/>
      <c r="F63" s="136">
        <v>13488</v>
      </c>
      <c r="G63" s="136">
        <v>14238</v>
      </c>
      <c r="H63" s="137">
        <v>14258</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sheetData>
  <sheetProtection algorithmName="SHA-512" hashValue="d2ccfYIiLjOVFkZ/j8kSa3qi8jM62BAIJitZZepBC4UtSXfBbUIm2GD8JOTqYEjv6FzL+m+Dj+9UubXAtMxTCA==" saltValue="/YfLhqbGvzGB1b0+lOwF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531</v>
      </c>
      <c r="G2" s="151"/>
      <c r="H2" s="152"/>
    </row>
    <row r="3" spans="1:8" x14ac:dyDescent="0.15">
      <c r="A3" s="148" t="s">
        <v>524</v>
      </c>
      <c r="B3" s="153"/>
      <c r="C3" s="154"/>
      <c r="D3" s="155">
        <v>127339</v>
      </c>
      <c r="E3" s="156"/>
      <c r="F3" s="157">
        <v>94081</v>
      </c>
      <c r="G3" s="158"/>
      <c r="H3" s="159"/>
    </row>
    <row r="4" spans="1:8" x14ac:dyDescent="0.15">
      <c r="A4" s="160"/>
      <c r="B4" s="161"/>
      <c r="C4" s="162"/>
      <c r="D4" s="163">
        <v>80448</v>
      </c>
      <c r="E4" s="164"/>
      <c r="F4" s="165">
        <v>48949</v>
      </c>
      <c r="G4" s="166"/>
      <c r="H4" s="167"/>
    </row>
    <row r="5" spans="1:8" x14ac:dyDescent="0.15">
      <c r="A5" s="148" t="s">
        <v>526</v>
      </c>
      <c r="B5" s="153"/>
      <c r="C5" s="154"/>
      <c r="D5" s="155">
        <v>146490</v>
      </c>
      <c r="E5" s="156"/>
      <c r="F5" s="157">
        <v>92632</v>
      </c>
      <c r="G5" s="158"/>
      <c r="H5" s="159"/>
    </row>
    <row r="6" spans="1:8" x14ac:dyDescent="0.15">
      <c r="A6" s="160"/>
      <c r="B6" s="161"/>
      <c r="C6" s="162"/>
      <c r="D6" s="163">
        <v>75177</v>
      </c>
      <c r="E6" s="164"/>
      <c r="F6" s="165">
        <v>47978</v>
      </c>
      <c r="G6" s="166"/>
      <c r="H6" s="167"/>
    </row>
    <row r="7" spans="1:8" x14ac:dyDescent="0.15">
      <c r="A7" s="148" t="s">
        <v>527</v>
      </c>
      <c r="B7" s="153"/>
      <c r="C7" s="154"/>
      <c r="D7" s="155">
        <v>153865</v>
      </c>
      <c r="E7" s="156"/>
      <c r="F7" s="157">
        <v>96469</v>
      </c>
      <c r="G7" s="158"/>
      <c r="H7" s="159"/>
    </row>
    <row r="8" spans="1:8" x14ac:dyDescent="0.15">
      <c r="A8" s="160"/>
      <c r="B8" s="161"/>
      <c r="C8" s="162"/>
      <c r="D8" s="163">
        <v>67257</v>
      </c>
      <c r="E8" s="164"/>
      <c r="F8" s="165">
        <v>49775</v>
      </c>
      <c r="G8" s="166"/>
      <c r="H8" s="167"/>
    </row>
    <row r="9" spans="1:8" x14ac:dyDescent="0.15">
      <c r="A9" s="148" t="s">
        <v>528</v>
      </c>
      <c r="B9" s="153"/>
      <c r="C9" s="154"/>
      <c r="D9" s="155">
        <v>112954</v>
      </c>
      <c r="E9" s="156"/>
      <c r="F9" s="157">
        <v>85743</v>
      </c>
      <c r="G9" s="158"/>
      <c r="H9" s="159"/>
    </row>
    <row r="10" spans="1:8" x14ac:dyDescent="0.15">
      <c r="A10" s="160"/>
      <c r="B10" s="161"/>
      <c r="C10" s="162"/>
      <c r="D10" s="163">
        <v>58211</v>
      </c>
      <c r="E10" s="164"/>
      <c r="F10" s="165">
        <v>45231</v>
      </c>
      <c r="G10" s="166"/>
      <c r="H10" s="167"/>
    </row>
    <row r="11" spans="1:8" x14ac:dyDescent="0.15">
      <c r="A11" s="148" t="s">
        <v>529</v>
      </c>
      <c r="B11" s="153"/>
      <c r="C11" s="154"/>
      <c r="D11" s="155">
        <v>126780</v>
      </c>
      <c r="E11" s="156"/>
      <c r="F11" s="157">
        <v>92509</v>
      </c>
      <c r="G11" s="158"/>
      <c r="H11" s="159"/>
    </row>
    <row r="12" spans="1:8" x14ac:dyDescent="0.15">
      <c r="A12" s="160"/>
      <c r="B12" s="161"/>
      <c r="C12" s="168"/>
      <c r="D12" s="163">
        <v>61959</v>
      </c>
      <c r="E12" s="164"/>
      <c r="F12" s="165">
        <v>52274</v>
      </c>
      <c r="G12" s="166"/>
      <c r="H12" s="167"/>
    </row>
    <row r="13" spans="1:8" x14ac:dyDescent="0.15">
      <c r="A13" s="148"/>
      <c r="B13" s="153"/>
      <c r="C13" s="169"/>
      <c r="D13" s="170">
        <v>133486</v>
      </c>
      <c r="E13" s="171"/>
      <c r="F13" s="172">
        <v>92287</v>
      </c>
      <c r="G13" s="173"/>
      <c r="H13" s="159"/>
    </row>
    <row r="14" spans="1:8" x14ac:dyDescent="0.15">
      <c r="A14" s="160"/>
      <c r="B14" s="161"/>
      <c r="C14" s="162"/>
      <c r="D14" s="163">
        <v>68610</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2.2799999999999998</v>
      </c>
      <c r="C19" s="174">
        <f>ROUND(VALUE(SUBSTITUTE(実質収支比率等に係る経年分析!G$48,"▲","-")),2)</f>
        <v>1</v>
      </c>
      <c r="D19" s="174">
        <f>ROUND(VALUE(SUBSTITUTE(実質収支比率等に係る経年分析!H$48,"▲","-")),2)</f>
        <v>4.67</v>
      </c>
      <c r="E19" s="174">
        <f>ROUND(VALUE(SUBSTITUTE(実質収支比率等に係る経年分析!I$48,"▲","-")),2)</f>
        <v>4.4400000000000004</v>
      </c>
      <c r="F19" s="174">
        <f>ROUND(VALUE(SUBSTITUTE(実質収支比率等に係る経年分析!J$48,"▲","-")),2)</f>
        <v>3.6</v>
      </c>
    </row>
    <row r="20" spans="1:11" x14ac:dyDescent="0.15">
      <c r="A20" s="174" t="s">
        <v>53</v>
      </c>
      <c r="B20" s="174">
        <f>ROUND(VALUE(SUBSTITUTE(実質収支比率等に係る経年分析!F$47,"▲","-")),2)</f>
        <v>21.64</v>
      </c>
      <c r="C20" s="174">
        <f>ROUND(VALUE(SUBSTITUTE(実質収支比率等に係る経年分析!G$47,"▲","-")),2)</f>
        <v>21.51</v>
      </c>
      <c r="D20" s="174">
        <f>ROUND(VALUE(SUBSTITUTE(実質収支比率等に係る経年分析!H$47,"▲","-")),2)</f>
        <v>23.86</v>
      </c>
      <c r="E20" s="174">
        <f>ROUND(VALUE(SUBSTITUTE(実質収支比率等に係る経年分析!I$47,"▲","-")),2)</f>
        <v>27.02</v>
      </c>
      <c r="F20" s="174">
        <f>ROUND(VALUE(SUBSTITUTE(実質収支比率等に係る経年分析!J$47,"▲","-")),2)</f>
        <v>29.6</v>
      </c>
    </row>
    <row r="21" spans="1:11" x14ac:dyDescent="0.15">
      <c r="A21" s="174" t="s">
        <v>54</v>
      </c>
      <c r="B21" s="174">
        <f>IF(ISNUMBER(VALUE(SUBSTITUTE(実質収支比率等に係る経年分析!F$49,"▲","-"))),ROUND(VALUE(SUBSTITUTE(実質収支比率等に係る経年分析!F$49,"▲","-")),2),NA())</f>
        <v>7.09</v>
      </c>
      <c r="C21" s="174">
        <f>IF(ISNUMBER(VALUE(SUBSTITUTE(実質収支比率等に係る経年分析!G$49,"▲","-"))),ROUND(VALUE(SUBSTITUTE(実質収支比率等に係る経年分析!G$49,"▲","-")),2),NA())</f>
        <v>5.58</v>
      </c>
      <c r="D21" s="174">
        <f>IF(ISNUMBER(VALUE(SUBSTITUTE(実質収支比率等に係る経年分析!H$49,"▲","-"))),ROUND(VALUE(SUBSTITUTE(実質収支比率等に係る経年分析!H$49,"▲","-")),2),NA())</f>
        <v>9.74</v>
      </c>
      <c r="E21" s="174">
        <f>IF(ISNUMBER(VALUE(SUBSTITUTE(実質収支比率等に係る経年分析!I$49,"▲","-"))),ROUND(VALUE(SUBSTITUTE(実質収支比率等に係る経年分析!I$49,"▲","-")),2),NA())</f>
        <v>2.11</v>
      </c>
      <c r="F21" s="174">
        <f>IF(ISNUMBER(VALUE(SUBSTITUTE(実質収支比率等に係る経年分析!J$49,"▲","-"))),ROUND(VALUE(SUBSTITUTE(実質収支比率等に係る経年分析!J$49,"▲","-")),2),NA())</f>
        <v>1.49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0.37</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0.38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駐車場事業特別会計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0.73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0.31</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1.1399999999999999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0.95</v>
      </c>
    </row>
    <row r="33" spans="1:16" x14ac:dyDescent="0.15">
      <c r="A33" s="175" t="str">
        <f>IF(連結実質赤字比率に係る赤字・黒字の構成分析!C$37="",NA(),連結実質赤字比率に係る赤字・黒字の構成分析!C$37)</f>
        <v>交通船事業会計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1.45</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4.66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4.43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3.59</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8.25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8.4499999999999993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9.74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9.36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9.0399999999999991</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5.74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7.25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3120</v>
      </c>
      <c r="E42" s="176"/>
      <c r="F42" s="176"/>
      <c r="G42" s="176">
        <f>'実質公債費比率（分子）の構造'!L$52</f>
        <v>3065</v>
      </c>
      <c r="H42" s="176"/>
      <c r="I42" s="176"/>
      <c r="J42" s="176">
        <f>'実質公債費比率（分子）の構造'!M$52</f>
        <v>3066</v>
      </c>
      <c r="K42" s="176"/>
      <c r="L42" s="176"/>
      <c r="M42" s="176">
        <f>'実質公債費比率（分子）の構造'!N$52</f>
        <v>3032</v>
      </c>
      <c r="N42" s="176"/>
      <c r="O42" s="176"/>
      <c r="P42" s="176">
        <f>'実質公債費比率（分子）の構造'!O$52</f>
        <v>2866</v>
      </c>
    </row>
    <row r="43" spans="1:16" x14ac:dyDescent="0.15">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15">
      <c r="A45" s="176" t="s">
        <v>63</v>
      </c>
      <c r="B45" s="176">
        <f>'実質公債費比率（分子）の構造'!K$49</f>
        <v>55</v>
      </c>
      <c r="C45" s="176"/>
      <c r="D45" s="176"/>
      <c r="E45" s="176">
        <f>'実質公債費比率（分子）の構造'!L$49</f>
        <v>1</v>
      </c>
      <c r="F45" s="176"/>
      <c r="G45" s="176"/>
      <c r="H45" s="176">
        <f>'実質公債費比率（分子）の構造'!M$49</f>
        <v>20</v>
      </c>
      <c r="I45" s="176"/>
      <c r="J45" s="176"/>
      <c r="K45" s="176">
        <f>'実質公債費比率（分子）の構造'!N$49</f>
        <v>64</v>
      </c>
      <c r="L45" s="176"/>
      <c r="M45" s="176"/>
      <c r="N45" s="176">
        <f>'実質公債費比率（分子）の構造'!O$49</f>
        <v>65</v>
      </c>
      <c r="O45" s="176"/>
      <c r="P45" s="176"/>
    </row>
    <row r="46" spans="1:16" x14ac:dyDescent="0.15">
      <c r="A46" s="176" t="s">
        <v>64</v>
      </c>
      <c r="B46" s="176">
        <f>'実質公債費比率（分子）の構造'!K$48</f>
        <v>351</v>
      </c>
      <c r="C46" s="176"/>
      <c r="D46" s="176"/>
      <c r="E46" s="176">
        <f>'実質公債費比率（分子）の構造'!L$48</f>
        <v>306</v>
      </c>
      <c r="F46" s="176"/>
      <c r="G46" s="176"/>
      <c r="H46" s="176">
        <f>'実質公債費比率（分子）の構造'!M$48</f>
        <v>322</v>
      </c>
      <c r="I46" s="176"/>
      <c r="J46" s="176"/>
      <c r="K46" s="176">
        <f>'実質公債費比率（分子）の構造'!N$48</f>
        <v>350</v>
      </c>
      <c r="L46" s="176"/>
      <c r="M46" s="176"/>
      <c r="N46" s="176">
        <f>'実質公債費比率（分子）の構造'!O$48</f>
        <v>353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3009</v>
      </c>
      <c r="C49" s="176"/>
      <c r="D49" s="176"/>
      <c r="E49" s="176">
        <f>'実質公債費比率（分子）の構造'!L$45</f>
        <v>2827</v>
      </c>
      <c r="F49" s="176"/>
      <c r="G49" s="176"/>
      <c r="H49" s="176">
        <f>'実質公債費比率（分子）の構造'!M$45</f>
        <v>2822</v>
      </c>
      <c r="I49" s="176"/>
      <c r="J49" s="176"/>
      <c r="K49" s="176">
        <f>'実質公債費比率（分子）の構造'!N$45</f>
        <v>2998</v>
      </c>
      <c r="L49" s="176"/>
      <c r="M49" s="176"/>
      <c r="N49" s="176">
        <f>'実質公債費比率（分子）の構造'!O$45</f>
        <v>3010</v>
      </c>
      <c r="O49" s="176"/>
      <c r="P49" s="176"/>
    </row>
    <row r="50" spans="1:16" x14ac:dyDescent="0.15">
      <c r="A50" s="176" t="s">
        <v>67</v>
      </c>
      <c r="B50" s="176" t="e">
        <f>NA()</f>
        <v>#N/A</v>
      </c>
      <c r="C50" s="176">
        <f>IF(ISNUMBER('実質公債費比率（分子）の構造'!K$53),'実質公債費比率（分子）の構造'!K$53,NA())</f>
        <v>296</v>
      </c>
      <c r="D50" s="176" t="e">
        <f>NA()</f>
        <v>#N/A</v>
      </c>
      <c r="E50" s="176" t="e">
        <f>NA()</f>
        <v>#N/A</v>
      </c>
      <c r="F50" s="176">
        <f>IF(ISNUMBER('実質公債費比率（分子）の構造'!L$53),'実質公債費比率（分子）の構造'!L$53,NA())</f>
        <v>70</v>
      </c>
      <c r="G50" s="176" t="e">
        <f>NA()</f>
        <v>#N/A</v>
      </c>
      <c r="H50" s="176" t="e">
        <f>NA()</f>
        <v>#N/A</v>
      </c>
      <c r="I50" s="176">
        <f>IF(ISNUMBER('実質公債費比率（分子）の構造'!M$53),'実質公債費比率（分子）の構造'!M$53,NA())</f>
        <v>99</v>
      </c>
      <c r="J50" s="176" t="e">
        <f>NA()</f>
        <v>#N/A</v>
      </c>
      <c r="K50" s="176" t="e">
        <f>NA()</f>
        <v>#N/A</v>
      </c>
      <c r="L50" s="176">
        <f>IF(ISNUMBER('実質公債費比率（分子）の構造'!N$53),'実質公債費比率（分子）の構造'!N$53,NA())</f>
        <v>381</v>
      </c>
      <c r="M50" s="176" t="e">
        <f>NA()</f>
        <v>#N/A</v>
      </c>
      <c r="N50" s="176" t="e">
        <f>NA()</f>
        <v>#N/A</v>
      </c>
      <c r="O50" s="176">
        <f>IF(ISNUMBER('実質公債費比率（分子）の構造'!O$53),'実質公債費比率（分子）の構造'!O$53,NA())</f>
        <v>563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23497</v>
      </c>
      <c r="E56" s="175"/>
      <c r="F56" s="175"/>
      <c r="G56" s="175">
        <f>'将来負担比率（分子）の構造'!J$52</f>
        <v>23806</v>
      </c>
      <c r="H56" s="175"/>
      <c r="I56" s="175"/>
      <c r="J56" s="175">
        <f>'将来負担比率（分子）の構造'!K$52</f>
        <v>22181</v>
      </c>
      <c r="K56" s="175"/>
      <c r="L56" s="175"/>
      <c r="M56" s="175">
        <f>'将来負担比率（分子）の構造'!L$52</f>
        <v>20637</v>
      </c>
      <c r="N56" s="175"/>
      <c r="O56" s="175"/>
      <c r="P56" s="175">
        <f>'将来負担比率（分子）の構造'!M$52</f>
        <v>19473</v>
      </c>
    </row>
    <row r="57" spans="1:16" x14ac:dyDescent="0.15">
      <c r="A57" s="175" t="s">
        <v>42</v>
      </c>
      <c r="B57" s="175"/>
      <c r="C57" s="175"/>
      <c r="D57" s="175">
        <f>'将来負担比率（分子）の構造'!I$51</f>
        <v>703</v>
      </c>
      <c r="E57" s="175"/>
      <c r="F57" s="175"/>
      <c r="G57" s="175">
        <f>'将来負担比率（分子）の構造'!J$51</f>
        <v>725</v>
      </c>
      <c r="H57" s="175"/>
      <c r="I57" s="175"/>
      <c r="J57" s="175">
        <f>'将来負担比率（分子）の構造'!K$51</f>
        <v>964</v>
      </c>
      <c r="K57" s="175"/>
      <c r="L57" s="175"/>
      <c r="M57" s="175">
        <f>'将来負担比率（分子）の構造'!L$51</f>
        <v>907</v>
      </c>
      <c r="N57" s="175"/>
      <c r="O57" s="175"/>
      <c r="P57" s="175">
        <f>'将来負担比率（分子）の構造'!M$51</f>
        <v>864</v>
      </c>
    </row>
    <row r="58" spans="1:16" x14ac:dyDescent="0.15">
      <c r="A58" s="175" t="s">
        <v>41</v>
      </c>
      <c r="B58" s="175"/>
      <c r="C58" s="175"/>
      <c r="D58" s="175">
        <f>'将来負担比率（分子）の構造'!I$50</f>
        <v>12555</v>
      </c>
      <c r="E58" s="175"/>
      <c r="F58" s="175"/>
      <c r="G58" s="175">
        <f>'将来負担比率（分子）の構造'!J$50</f>
        <v>12844</v>
      </c>
      <c r="H58" s="175"/>
      <c r="I58" s="175"/>
      <c r="J58" s="175">
        <f>'将来負担比率（分子）の構造'!K$50</f>
        <v>14091</v>
      </c>
      <c r="K58" s="175"/>
      <c r="L58" s="175"/>
      <c r="M58" s="175">
        <f>'将来負担比率（分子）の構造'!L$50</f>
        <v>14957</v>
      </c>
      <c r="N58" s="175"/>
      <c r="O58" s="175"/>
      <c r="P58" s="175">
        <f>'将来負担比率（分子）の構造'!M$50</f>
        <v>15184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13</v>
      </c>
      <c r="C61" s="175"/>
      <c r="D61" s="175"/>
      <c r="E61" s="175">
        <f>'将来負担比率（分子）の構造'!J$46</f>
        <v>12</v>
      </c>
      <c r="F61" s="175"/>
      <c r="G61" s="175"/>
      <c r="H61" s="175">
        <f>'将来負担比率（分子）の構造'!K$46</f>
        <v>12</v>
      </c>
      <c r="I61" s="175"/>
      <c r="J61" s="175"/>
      <c r="K61" s="175">
        <f>'将来負担比率（分子）の構造'!L$46</f>
        <v>11</v>
      </c>
      <c r="L61" s="175"/>
      <c r="M61" s="175"/>
      <c r="N61" s="175">
        <f>'将来負担比率（分子）の構造'!M$46</f>
        <v>31</v>
      </c>
      <c r="O61" s="175"/>
      <c r="P61" s="175"/>
    </row>
    <row r="62" spans="1:16" x14ac:dyDescent="0.15">
      <c r="A62" s="175" t="s">
        <v>35</v>
      </c>
      <c r="B62" s="175">
        <f>'将来負担比率（分子）の構造'!I$45</f>
        <v>3184</v>
      </c>
      <c r="C62" s="175"/>
      <c r="D62" s="175"/>
      <c r="E62" s="175">
        <f>'将来負担比率（分子）の構造'!J$45</f>
        <v>3079</v>
      </c>
      <c r="F62" s="175"/>
      <c r="G62" s="175"/>
      <c r="H62" s="175">
        <f>'将来負担比率（分子）の構造'!K$45</f>
        <v>3065</v>
      </c>
      <c r="I62" s="175"/>
      <c r="J62" s="175"/>
      <c r="K62" s="175">
        <f>'将来負担比率（分子）の構造'!L$45</f>
        <v>2981</v>
      </c>
      <c r="L62" s="175"/>
      <c r="M62" s="175"/>
      <c r="N62" s="175">
        <f>'将来負担比率（分子）の構造'!M$45</f>
        <v>2967</v>
      </c>
      <c r="O62" s="175"/>
      <c r="P62" s="175"/>
    </row>
    <row r="63" spans="1:16" x14ac:dyDescent="0.15">
      <c r="A63" s="175" t="s">
        <v>34</v>
      </c>
      <c r="B63" s="175">
        <f>'将来負担比率（分子）の構造'!I$44</f>
        <v>770</v>
      </c>
      <c r="C63" s="175"/>
      <c r="D63" s="175"/>
      <c r="E63" s="175">
        <f>'将来負担比率（分子）の構造'!J$44</f>
        <v>770</v>
      </c>
      <c r="F63" s="175"/>
      <c r="G63" s="175"/>
      <c r="H63" s="175">
        <f>'将来負担比率（分子）の構造'!K$44</f>
        <v>751</v>
      </c>
      <c r="I63" s="175"/>
      <c r="J63" s="175"/>
      <c r="K63" s="175">
        <f>'将来負担比率（分子）の構造'!L$44</f>
        <v>687</v>
      </c>
      <c r="L63" s="175"/>
      <c r="M63" s="175"/>
      <c r="N63" s="175">
        <f>'将来負担比率（分子）の構造'!M$44</f>
        <v>624</v>
      </c>
      <c r="O63" s="175"/>
      <c r="P63" s="175"/>
    </row>
    <row r="64" spans="1:16" x14ac:dyDescent="0.15">
      <c r="A64" s="175" t="s">
        <v>33</v>
      </c>
      <c r="B64" s="175">
        <f>'将来負担比率（分子）の構造'!I$43</f>
        <v>3049</v>
      </c>
      <c r="C64" s="175"/>
      <c r="D64" s="175"/>
      <c r="E64" s="175">
        <f>'将来負担比率（分子）の構造'!J$43</f>
        <v>2864</v>
      </c>
      <c r="F64" s="175"/>
      <c r="G64" s="175"/>
      <c r="H64" s="175">
        <f>'将来負担比率（分子）の構造'!K$43</f>
        <v>2793</v>
      </c>
      <c r="I64" s="175"/>
      <c r="J64" s="175"/>
      <c r="K64" s="175">
        <f>'将来負担比率（分子）の構造'!L$43</f>
        <v>2687</v>
      </c>
      <c r="L64" s="175"/>
      <c r="M64" s="175"/>
      <c r="N64" s="175">
        <f>'将来負担比率（分子）の構造'!M$43</f>
        <v>2500</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26021</v>
      </c>
      <c r="C66" s="175"/>
      <c r="D66" s="175"/>
      <c r="E66" s="175">
        <f>'将来負担比率（分子）の構造'!J$41</f>
        <v>26852</v>
      </c>
      <c r="F66" s="175"/>
      <c r="G66" s="175"/>
      <c r="H66" s="175">
        <f>'将来負担比率（分子）の構造'!K$41</f>
        <v>26723</v>
      </c>
      <c r="I66" s="175"/>
      <c r="J66" s="175"/>
      <c r="K66" s="175">
        <f>'将来負担比率（分子）の構造'!L$41</f>
        <v>25708</v>
      </c>
      <c r="L66" s="175"/>
      <c r="M66" s="175"/>
      <c r="N66" s="175">
        <f>'将来負担比率（分子）の構造'!M$41</f>
        <v>24704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3241</v>
      </c>
      <c r="C72" s="179">
        <f>基金残高に係る経年分析!G55</f>
        <v>3568</v>
      </c>
      <c r="D72" s="179">
        <f>基金残高に係る経年分析!H55</f>
        <v>3879</v>
      </c>
    </row>
    <row r="73" spans="1:16" x14ac:dyDescent="0.15">
      <c r="A73" s="178" t="s">
        <v>74</v>
      </c>
      <c r="B73" s="179">
        <f>基金残高に係る経年分析!F56</f>
        <v>2495</v>
      </c>
      <c r="C73" s="179">
        <f>基金残高に係る経年分析!G56</f>
        <v>2500</v>
      </c>
      <c r="D73" s="179">
        <f>基金残高に係る経年分析!H56</f>
        <v>2510</v>
      </c>
    </row>
    <row r="74" spans="1:16" x14ac:dyDescent="0.15">
      <c r="A74" s="178" t="s">
        <v>75</v>
      </c>
      <c r="B74" s="179">
        <f>基金残高に係る経年分析!F57</f>
        <v>7752</v>
      </c>
      <c r="C74" s="179">
        <f>基金残高に係る経年分析!G57</f>
        <v>8170</v>
      </c>
      <c r="D74" s="179">
        <f>基金残高に係る経年分析!H57</f>
        <v>7869</v>
      </c>
    </row>
  </sheetData>
  <sheetProtection algorithmName="SHA-512" hashValue="18K7nE2cGGsAX95PJKJPDAXLoa+D+8yuk/DWGqmLMCucsYr2GKaBkmh2c7uJXdIikxmaDHBzzO7VCRAw6WkLQw==" saltValue="YGp65tDSc9Zbik9WyD3C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松岡勇樹</cp:lastModifiedBy>
  <cp:lastPrinted>2025-03-13T23:24:10Z</cp:lastPrinted>
  <dcterms:created xsi:type="dcterms:W3CDTF">2025-02-19T05:06:22Z</dcterms:created>
  <dcterms:modified xsi:type="dcterms:W3CDTF">2025-03-18T04:17:32Z</dcterms:modified>
  <cp:category/>
</cp:coreProperties>
</file>