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F386786C-02A1-4303-B630-EBA2EA1C8FC2}"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C35" i="10"/>
  <c r="BW34" i="10"/>
  <c r="C34" i="10"/>
  <c r="BW35" i="10" l="1"/>
  <c r="BW36" i="10" s="1"/>
  <c r="BW37" i="10" s="1"/>
  <c r="BW38" i="10" s="1"/>
  <c r="BW39" i="10" s="1"/>
  <c r="BW40" i="10" s="1"/>
  <c r="BW41" i="10" s="1"/>
  <c r="BW42" i="10" s="1"/>
  <c r="BW43" i="10" s="1"/>
  <c r="AM34" i="10"/>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BE34" i="10"/>
</calcChain>
</file>

<file path=xl/sharedStrings.xml><?xml version="1.0" encoding="utf-8"?>
<sst xmlns="http://schemas.openxmlformats.org/spreadsheetml/2006/main" count="1086" uniqueCount="564">
  <si>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</si>
  <si>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</si>
  <si>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</si>
  <si>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</si>
  <si>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</si>
  <si>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</si>
  <si>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</si>
  <si>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</si>
  <si>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</si>
  <si>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</si>
  <si>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</si>
  <si>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</si>
  <si>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</si>
  <si>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</si>
  <si>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</si>
  <si>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</si>
  <si>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</si>
  <si>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</si>
  <si>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</si>
  <si>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</si>
  <si>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</si>
  <si>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</si>
  <si>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</si>
  <si>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</si>
  <si>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</si>
  <si>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</si>
  <si>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</si>
  <si>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</si>
  <si>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</si>
  <si>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</si>
  <si>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</si>
  <si>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</si>
  <si>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</si>
  <si>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</si>
  <si>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</si>
  <si>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</si>
  <si>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</si>
  <si>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</si>
  <si>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</si>
  <si>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</si>
  <si>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</si>
  <si>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</si>
  <si>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</si>
  <si>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</si>
  <si>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</si>
  <si>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</si>
  <si>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</si>
  <si>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</si>
  <si>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</si>
  <si>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</si>
  <si>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</si>
  <si>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</si>
  <si>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</si>
  <si>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</si>
  <si>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</si>
  <si>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</si>
  <si>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</si>
  <si>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</si>
  <si>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</si>
  <si>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</si>
  <si>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</si>
  <si>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</si>
  <si>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</si>
  <si>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</si>
  <si>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</si>
  <si>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</si>
  <si>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</si>
  <si>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</si>
  <si>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</si>
  <si>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</si>
  <si>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</si>
  <si>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</si>
  <si>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</si>
  <si>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</si>
  <si>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</si>
  <si>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</si>
  <si>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</si>
  <si>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</si>
  <si>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</si>
  <si>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</si>
  <si>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</si>
  <si>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</si>
  <si>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</si>
  <si>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</si>
  <si>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</si>
  <si>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</si>
  <si>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</si>
  <si>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</si>
  <si>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</si>
  <si>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</si>
  <si>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</si>
  <si>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</si>
  <si>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</si>
  <si>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</si>
  <si>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島原市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</si>
  <si>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</si>
  <si>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</si>
  <si>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</si>
  <si>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</si>
  <si>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</si>
  <si>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</si>
  <si>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</si>
  <si>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</si>
  <si>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</si>
  <si>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</si>
  <si>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</si>
  <si>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</si>
  <si>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</si>
  <si>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</si>
  <si>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</si>
  <si>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</si>
  <si>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</si>
  <si>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</si>
  <si>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</si>
  <si>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</si>
  <si>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</si>
  <si>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</si>
  <si>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</si>
  <si>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</si>
  <si>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</si>
  <si>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</si>
  <si>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</si>
  <si>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</si>
  <si>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</si>
  <si>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</si>
  <si>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</si>
  <si>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</si>
  <si>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</si>
  <si>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</si>
  <si>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</si>
  <si>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</si>
  <si>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</si>
  <si>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</si>
  <si>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</si>
  <si>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</si>
  <si>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</si>
  <si>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</si>
  <si>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</si>
  <si>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</si>
  <si>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</si>
  <si>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</si>
  <si>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</si>
  <si>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</si>
  <si>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</si>
  <si>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</si>
  <si>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</si>
  <si>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</si>
  <si>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</si>
  <si>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</si>
  <si>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</si>
  <si>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</si>
  <si>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</si>
  <si>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</si>
  <si>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</si>
  <si>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</si>
  <si>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</si>
  <si>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</si>
  <si>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</si>
  <si>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</si>
  <si>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</si>
  <si>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</si>
  <si>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</si>
  <si>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</si>
  <si>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</si>
  <si>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</si>
  <si>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</si>
  <si>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</si>
  <si>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</si>
  <si>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</si>
  <si>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</si>
  <si>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</si>
  <si>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</si>
  <si>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</si>
  <si>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</si>
  <si>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</si>
  <si>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</si>
  <si>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</si>
  <si>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</si>
  <si>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</si>
  <si>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</si>
  <si>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</si>
  <si>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</si>
  <si>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</si>
  <si>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</si>
  <si>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</si>
  <si>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</si>
  <si>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</si>
  <si>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</si>
  <si>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</si>
  <si>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</si>
  <si>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</si>
  <si>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</si>
  <si>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</si>
  <si>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</si>
  <si>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</si>
  <si>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</si>
  <si>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</si>
  <si>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</si>
  <si>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</si>
  <si>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</si>
  <si>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</si>
  <si>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</si>
  <si>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</si>
  <si>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</si>
  <si>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長崎県島原市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</si>
  <si>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</si>
  <si>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</si>
  <si>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</si>
  <si>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</si>
  <si>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</si>
  <si>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</si>
  <si>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</si>
  <si>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</si>
  <si>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</si>
  <si>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</si>
  <si>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</si>
  <si>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</si>
  <si>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</si>
  <si>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</si>
  <si>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</si>
  <si>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</si>
  <si>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</si>
  <si>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</si>
  <si>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</si>
  <si>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</si>
  <si>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</si>
  <si>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</si>
  <si>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</si>
  <si>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</si>
  <si>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</si>
  <si>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</si>
  <si>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</si>
  <si>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</si>
  <si>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</si>
  <si>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</si>
  <si>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</si>
  <si>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</si>
  <si>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</si>
  <si>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</si>
  <si>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</si>
  <si>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</si>
  <si>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</si>
  <si>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</si>
  <si>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</si>
  <si>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</si>
  <si>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</si>
  <si>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</si>
  <si>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</si>
  <si>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</si>
  <si>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</si>
  <si>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</si>
  <si>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</si>
  <si>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</si>
  <si>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</si>
  <si>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</si>
  <si>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</si>
  <si>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</si>
  <si>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</si>
  <si>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</si>
  <si>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</si>
  <si>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</si>
  <si>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</si>
  <si>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</si>
  <si>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</si>
  <si>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</si>
  <si>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</si>
  <si>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</si>
  <si>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</si>
  <si>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</si>
  <si>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</si>
  <si>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</si>
  <si>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</si>
  <si>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</si>
  <si>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</si>
  <si>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</si>
  <si>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</si>
  <si>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</si>
  <si>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</si>
  <si>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</si>
  <si>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</si>
  <si>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</si>
  <si>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</si>
  <si>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</si>
  <si>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</si>
  <si>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</si>
  <si>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</si>
  <si>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</si>
  <si>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</si>
  <si>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</si>
  <si>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</si>
  <si>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</si>
  <si>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</si>
  <si>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</si>
  <si>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</si>
  <si>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</si>
  <si>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</si>
  <si>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</si>
  <si>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</si>
  <si>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</si>
  <si>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</si>
  <si>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</si>
  <si>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</si>
  <si>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</si>
  <si>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</si>
  <si>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</si>
  <si>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</si>
  <si>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</si>
  <si>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</si>
  <si>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</si>
  <si>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</si>
  <si>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</si>
  <si>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</si>
  <si>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</si>
  <si>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</si>
  <si>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</si>
  <si>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</si>
  <si>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</si>
  <si>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</si>
  <si>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</si>
  <si>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</si>
  <si>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</si>
  <si>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</si>
  <si>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</si>
  <si>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</si>
  <si>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</si>
  <si>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</si>
  <si>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</si>
  <si>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</si>
  <si>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</si>
  <si>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</si>
  <si>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</si>
  <si>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</si>
  <si>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</si>
  <si>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</si>
  <si>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</si>
  <si>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</si>
  <si>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</si>
  <si>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</si>
  <si>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</si>
  <si>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</si>
  <si>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</si>
  <si>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</si>
  <si>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</si>
  <si>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</si>
  <si>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</si>
  <si>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</si>
  <si>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</si>
  <si>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</si>
  <si>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</si>
  <si>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</si>
  <si>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</si>
  <si>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</si>
  <si>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</si>
  <si>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</si>
  <si>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</si>
  <si>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長崎県島原市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</si>
  <si>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</si>
  <si>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</si>
  <si>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</si>
  <si>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</si>
  <si>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</si>
  <si>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</si>
  <si>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</si>
  <si>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</si>
  <si>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</si>
  <si>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</si>
  <si>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</si>
  <si>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</si>
  <si>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</si>
  <si>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</si>
  <si>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</si>
  <si>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</si>
  <si>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</si>
  <si>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</si>
  <si>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</si>
  <si>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</si>
  <si>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</si>
  <si>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</si>
  <si>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</si>
  <si>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</si>
  <si>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</si>
  <si>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</si>
  <si>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</si>
  <si>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</si>
  <si>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</si>
  <si>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</si>
  <si>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</si>
  <si>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</si>
  <si>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</si>
  <si>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島原市国民健康保険事業特別会計</t>
    <phoneticPr fontId="5"/>
  </si>
  <si>
    <t>島原市後期高齢者医療特別会計</t>
    <phoneticPr fontId="5"/>
  </si>
  <si>
    <t>島原市水道事業会計</t>
    <phoneticPr fontId="5"/>
  </si>
  <si>
    <t>法適用企業</t>
    <phoneticPr fontId="5"/>
  </si>
  <si>
    <t>島原市温泉給湯事業特別会計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</si>
  <si>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</si>
  <si>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</si>
  <si>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</si>
  <si>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</si>
  <si>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</si>
  <si>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</si>
  <si>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</si>
  <si>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</si>
  <si>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</si>
  <si>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</si>
  <si>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</si>
  <si>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</si>
  <si>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</si>
  <si>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</si>
  <si>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</si>
  <si>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</si>
  <si>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</si>
  <si>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</si>
  <si>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</si>
  <si>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</si>
  <si>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</si>
  <si>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</si>
  <si>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</si>
  <si>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</si>
  <si>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</si>
  <si>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</si>
  <si>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</si>
  <si>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</si>
  <si>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</si>
  <si>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</si>
  <si>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</si>
  <si>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</si>
  <si>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</si>
  <si>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</si>
  <si>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</si>
  <si>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</si>
  <si>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</si>
  <si>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</si>
  <si>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</si>
  <si>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</si>
  <si>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</si>
  <si>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</si>
  <si>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</si>
  <si>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</si>
  <si>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</si>
  <si>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</si>
  <si>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</si>
  <si>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</si>
  <si>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</si>
  <si>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</si>
  <si>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</si>
  <si>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</si>
  <si>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</si>
  <si>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</si>
  <si>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</si>
  <si>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</si>
  <si>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</si>
  <si>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</si>
  <si>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</si>
  <si>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</si>
  <si>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</si>
  <si>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</si>
  <si>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</si>
  <si>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</si>
  <si>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</si>
  <si>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</si>
  <si>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</si>
  <si>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</si>
  <si>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</si>
  <si>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</si>
  <si>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</si>
  <si>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</si>
  <si>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</si>
  <si>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</si>
  <si>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</si>
  <si>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</si>
  <si>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</si>
  <si>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</si>
  <si>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</si>
  <si>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</si>
  <si>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</si>
  <si>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</si>
  <si>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</si>
  <si>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</si>
  <si>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</si>
  <si>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</si>
  <si>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</si>
  <si>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</si>
  <si>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</si>
  <si>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</si>
  <si>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</si>
  <si>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</si>
  <si>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</si>
  <si>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</si>
  <si>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</si>
  <si>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</si>
  <si>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</si>
  <si>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</si>
  <si>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</si>
  <si>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</si>
  <si>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</si>
  <si>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</si>
  <si>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</si>
  <si>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</si>
  <si>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</si>
  <si>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</si>
  <si>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</si>
  <si>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</si>
  <si>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</si>
  <si>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</si>
  <si>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</si>
  <si>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</si>
  <si>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</si>
  <si>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</si>
  <si>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</si>
  <si>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</si>
  <si>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</si>
  <si>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</si>
  <si>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</si>
  <si>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</si>
  <si>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</si>
  <si>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</si>
  <si>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</si>
  <si>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</si>
  <si>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</si>
  <si>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</si>
  <si>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</si>
  <si>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</si>
  <si>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</si>
  <si>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</si>
  <si>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</si>
  <si>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</si>
  <si>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</si>
  <si>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</si>
  <si>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</si>
  <si>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</si>
  <si>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</si>
  <si>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 0.21</t>
  </si>
  <si>
    <t>一般会計</t>
  </si>
  <si>
    <t>島原市水道事業会計</t>
  </si>
  <si>
    <t>島原市国民健康保険事業特別会計</t>
  </si>
  <si>
    <t>島原市後期高齢者医療特別会計</t>
  </si>
  <si>
    <t>島原市温泉給湯事業特別会計</t>
  </si>
  <si>
    <t>その他会計（赤字）</t>
  </si>
  <si>
    <t>その他会計（黒字）</t>
  </si>
  <si>
    <t>R01</t>
    <phoneticPr fontId="5"/>
  </si>
  <si>
    <t>R02</t>
    <phoneticPr fontId="5"/>
  </si>
  <si>
    <t>R03</t>
    <phoneticPr fontId="5"/>
  </si>
  <si>
    <t>R04</t>
    <phoneticPr fontId="5"/>
  </si>
  <si>
    <t>R05</t>
    <phoneticPr fontId="5"/>
  </si>
  <si>
    <t>島原市土地開発公社</t>
    <rPh sb="0" eb="3">
      <t>シマバラシ</t>
    </rPh>
    <rPh sb="3" eb="7">
      <t>トチカイハツ</t>
    </rPh>
    <rPh sb="7" eb="9">
      <t>コウシャ</t>
    </rPh>
    <phoneticPr fontId="2"/>
  </si>
  <si>
    <t>島原市教育文化振興事業団</t>
    <rPh sb="0" eb="3">
      <t>シマバラシ</t>
    </rPh>
    <rPh sb="3" eb="7">
      <t>キョウイクブンカ</t>
    </rPh>
    <rPh sb="7" eb="9">
      <t>シンコウ</t>
    </rPh>
    <rPh sb="9" eb="12">
      <t>ジギョウダン</t>
    </rPh>
    <phoneticPr fontId="2"/>
  </si>
  <si>
    <t>島原観光ビューロー</t>
    <rPh sb="0" eb="4">
      <t>シマバラカンコウ</t>
    </rPh>
    <phoneticPr fontId="2"/>
  </si>
  <si>
    <t>島原市学校給食会</t>
    <rPh sb="0" eb="3">
      <t>シマバラシ</t>
    </rPh>
    <rPh sb="3" eb="5">
      <t>ガッコウ</t>
    </rPh>
    <rPh sb="5" eb="8">
      <t>キュウショクカイ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</si>
  <si>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</si>
  <si>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</si>
  <si>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</si>
  <si>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長崎県後期高齢者広域連合（普通会計）</t>
    <rPh sb="13" eb="15">
      <t>フツウ</t>
    </rPh>
    <phoneticPr fontId="2"/>
  </si>
  <si>
    <t>長崎県後期高齢者広域連合（後期高齢者医療事業会計）</t>
  </si>
  <si>
    <t>県央県南広域環境組合</t>
  </si>
  <si>
    <t>島原地域広域市町村圏組合（一般会計）</t>
  </si>
  <si>
    <t>島原地域広域市町村圏組合（介護保険事業特別会計）</t>
  </si>
  <si>
    <t>長崎県病院企業団（島原病院分）</t>
  </si>
  <si>
    <t>長崎県市町村総合事務組合（交通災害共済事業特別会計）</t>
    <phoneticPr fontId="2"/>
  </si>
  <si>
    <t>ふるさとしまばら応援基金</t>
  </si>
  <si>
    <t>浄化槽整備事業基金</t>
  </si>
  <si>
    <t>合併振興基金</t>
    <phoneticPr fontId="2"/>
  </si>
  <si>
    <t>地域振興基金</t>
    <phoneticPr fontId="2"/>
  </si>
  <si>
    <t>公共施設等整備基金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</si>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</sst>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ABE8-4B9E-961A-CF7848F10D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41537</c:v>
                </c:pt>
                <c:pt idx="1">
                  <c:v>63941</c:v>
                </c:pt>
                <c:pt idx="2">
                  <c:v>54213</c:v>
                </c:pt>
                <c:pt idx="3">
                  <c:v>68081</c:v>
                </c:pt>
                <c:pt idx="4">
                  <c:v>77303</c:v>
                </c:pt>
              </c:numCache>
            </c:numRef>
          </c:val>
          <c:smooth val="0"/>
          <c:extLst>
            <c:ext xmlns:c16="http://schemas.microsoft.com/office/drawing/2014/chart" uri="{C3380CC4-5D6E-409C-BE32-E72D297353CC}">
              <c16:uniqueId val="{00000001-ABE8-4B9E-961A-CF7848F10D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2.85</c:v>
                </c:pt>
                <c:pt idx="1">
                  <c:v>2.66</c:v>
                </c:pt>
                <c:pt idx="2">
                  <c:v>3.7</c:v>
                </c:pt>
                <c:pt idx="3">
                  <c:v>5.08</c:v>
                </c:pt>
                <c:pt idx="4">
                  <c:v>3.74</c:v>
                </c:pt>
              </c:numCache>
            </c:numRef>
          </c:val>
          <c:extLst>
            <c:ext xmlns:c16="http://schemas.microsoft.com/office/drawing/2014/chart" uri="{C3380CC4-5D6E-409C-BE32-E72D297353CC}">
              <c16:uniqueId val="{00000000-EB66-4604-A658-6A8D9BB406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6.31</c:v>
                </c:pt>
                <c:pt idx="1">
                  <c:v>6.29</c:v>
                </c:pt>
                <c:pt idx="2">
                  <c:v>7.27</c:v>
                </c:pt>
                <c:pt idx="3">
                  <c:v>8.56</c:v>
                </c:pt>
                <c:pt idx="4">
                  <c:v>9.57</c:v>
                </c:pt>
              </c:numCache>
            </c:numRef>
          </c:val>
          <c:extLst>
            <c:ext xmlns:c16="http://schemas.microsoft.com/office/drawing/2014/chart" uri="{C3380CC4-5D6E-409C-BE32-E72D297353CC}">
              <c16:uniqueId val="{00000001-EB66-4604-A658-6A8D9BB406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0.92</c:v>
                </c:pt>
                <c:pt idx="1">
                  <c:v>-0.22</c:v>
                </c:pt>
                <c:pt idx="2">
                  <c:v>2.4700000000000002</c:v>
                </c:pt>
                <c:pt idx="3">
                  <c:v>3.39</c:v>
                </c:pt>
                <c:pt idx="4">
                  <c:v>-0.21</c:v>
                </c:pt>
              </c:numCache>
            </c:numRef>
          </c:val>
          <c:smooth val="0"/>
          <c:extLst>
            <c:ext xmlns:c16="http://schemas.microsoft.com/office/drawing/2014/chart" uri="{C3380CC4-5D6E-409C-BE32-E72D297353CC}">
              <c16:uniqueId val="{00000002-EB66-4604-A658-6A8D9BB406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93-4EBE-B5D6-3AE2F3BA63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93-4EBE-B5D6-3AE2F3BA63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93-4EBE-B5D6-3AE2F3BA63C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793-4EBE-B5D6-3AE2F3BA63C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793-4EBE-B5D6-3AE2F3BA63CB}"/>
            </c:ext>
          </c:extLst>
        </c:ser>
        <c:ser>
          <c:idx val="5"/>
          <c:order val="5"/>
          <c:tx>
            <c:strRef>
              <c:f>データシート!$A$32</c:f>
              <c:strCache>
                <c:ptCount val="1"/>
                <c:pt idx="0">
                  <c:v>島原市温泉給湯事業特別会計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0.21</c:v>
                </c:pt>
                <c:pt idx="4">
                  <c:v>#N/A</c:v>
                </c:pt>
                <c:pt idx="5">
                  <c:v>0.27</c:v>
                </c:pt>
                <c:pt idx="6">
                  <c:v>#N/A</c:v>
                </c:pt>
                <c:pt idx="7">
                  <c:v>0.23</c:v>
                </c:pt>
                <c:pt idx="8">
                  <c:v>#N/A</c:v>
                </c:pt>
                <c:pt idx="9">
                  <c:v>0.06</c:v>
                </c:pt>
              </c:numCache>
            </c:numRef>
          </c:val>
          <c:extLst>
            <c:ext xmlns:c16="http://schemas.microsoft.com/office/drawing/2014/chart" uri="{C3380CC4-5D6E-409C-BE32-E72D297353CC}">
              <c16:uniqueId val="{00000005-6793-4EBE-B5D6-3AE2F3BA63CB}"/>
            </c:ext>
          </c:extLst>
        </c:ser>
        <c:ser>
          <c:idx val="6"/>
          <c:order val="6"/>
          <c:tx>
            <c:strRef>
              <c:f>データシート!$A$33</c:f>
              <c:strCache>
                <c:ptCount val="1"/>
                <c:pt idx="0">
                  <c:v>島原市後期高齢者医療特別会計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0.11</c:v>
                </c:pt>
                <c:pt idx="4">
                  <c:v>#N/A</c:v>
                </c:pt>
                <c:pt idx="5">
                  <c:v>0.1</c:v>
                </c:pt>
                <c:pt idx="6">
                  <c:v>#N/A</c:v>
                </c:pt>
                <c:pt idx="7">
                  <c:v>0.12</c:v>
                </c:pt>
                <c:pt idx="8">
                  <c:v>#N/A</c:v>
                </c:pt>
                <c:pt idx="9">
                  <c:v>0.11</c:v>
                </c:pt>
              </c:numCache>
            </c:numRef>
          </c:val>
          <c:extLst>
            <c:ext xmlns:c16="http://schemas.microsoft.com/office/drawing/2014/chart" uri="{C3380CC4-5D6E-409C-BE32-E72D297353CC}">
              <c16:uniqueId val="{00000006-6793-4EBE-B5D6-3AE2F3BA63CB}"/>
            </c:ext>
          </c:extLst>
        </c:ser>
        <c:ser>
          <c:idx val="7"/>
          <c:order val="7"/>
          <c:tx>
            <c:strRef>
              <c:f>データシート!$A$34</c:f>
              <c:strCache>
                <c:ptCount val="1"/>
                <c:pt idx="0">
                  <c:v>島原市国民健康保険事業特別会計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0.16</c:v>
                </c:pt>
                <c:pt idx="2">
                  <c:v>#N/A</c:v>
                </c:pt>
                <c:pt idx="3">
                  <c:v>0.6</c:v>
                </c:pt>
                <c:pt idx="4">
                  <c:v>#N/A</c:v>
                </c:pt>
                <c:pt idx="5">
                  <c:v>0.82</c:v>
                </c:pt>
                <c:pt idx="6">
                  <c:v>#N/A</c:v>
                </c:pt>
                <c:pt idx="7">
                  <c:v>1.47</c:v>
                </c:pt>
                <c:pt idx="8">
                  <c:v>#N/A</c:v>
                </c:pt>
                <c:pt idx="9">
                  <c:v>1.1399999999999999</c:v>
                </c:pt>
              </c:numCache>
            </c:numRef>
          </c:val>
          <c:extLst>
            <c:ext xmlns:c16="http://schemas.microsoft.com/office/drawing/2014/chart" uri="{C3380CC4-5D6E-409C-BE32-E72D297353CC}">
              <c16:uniqueId val="{00000007-6793-4EBE-B5D6-3AE2F3BA63CB}"/>
            </c:ext>
          </c:extLst>
        </c:ser>
        <c:ser>
          <c:idx val="8"/>
          <c:order val="8"/>
          <c:tx>
            <c:strRef>
              <c:f>データシート!$A$35</c:f>
              <c:strCache>
                <c:ptCount val="1"/>
                <c:pt idx="0">
                  <c:v>島原市水道事業会計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9.59</c:v>
                </c:pt>
                <c:pt idx="2">
                  <c:v>#N/A</c:v>
                </c:pt>
                <c:pt idx="3">
                  <c:v>6.65</c:v>
                </c:pt>
                <c:pt idx="4">
                  <c:v>#N/A</c:v>
                </c:pt>
                <c:pt idx="5">
                  <c:v>4.28</c:v>
                </c:pt>
                <c:pt idx="6">
                  <c:v>#N/A</c:v>
                </c:pt>
                <c:pt idx="7">
                  <c:v>4.37</c:v>
                </c:pt>
                <c:pt idx="8">
                  <c:v>#N/A</c:v>
                </c:pt>
                <c:pt idx="9">
                  <c:v>2.34</c:v>
                </c:pt>
              </c:numCache>
            </c:numRef>
          </c:val>
          <c:extLst>
            <c:ext xmlns:c16="http://schemas.microsoft.com/office/drawing/2014/chart" uri="{C3380CC4-5D6E-409C-BE32-E72D297353CC}">
              <c16:uniqueId val="{00000008-6793-4EBE-B5D6-3AE2F3BA63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2.84</c:v>
                </c:pt>
                <c:pt idx="2">
                  <c:v>#N/A</c:v>
                </c:pt>
                <c:pt idx="3">
                  <c:v>2.66</c:v>
                </c:pt>
                <c:pt idx="4">
                  <c:v>#N/A</c:v>
                </c:pt>
                <c:pt idx="5">
                  <c:v>3.7</c:v>
                </c:pt>
                <c:pt idx="6">
                  <c:v>#N/A</c:v>
                </c:pt>
                <c:pt idx="7">
                  <c:v>5.08</c:v>
                </c:pt>
                <c:pt idx="8">
                  <c:v>#N/A</c:v>
                </c:pt>
                <c:pt idx="9">
                  <c:v>3.73</c:v>
                </c:pt>
              </c:numCache>
            </c:numRef>
          </c:val>
          <c:extLst>
            <c:ext xmlns:c16="http://schemas.microsoft.com/office/drawing/2014/chart" uri="{C3380CC4-5D6E-409C-BE32-E72D297353CC}">
              <c16:uniqueId val="{00000009-6793-4EBE-B5D6-3AE2F3BA63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1785</c:v>
                </c:pt>
                <c:pt idx="5">
                  <c:v>1602</c:v>
                </c:pt>
                <c:pt idx="8">
                  <c:v>1721</c:v>
                </c:pt>
                <c:pt idx="11">
                  <c:v>2099</c:v>
                </c:pt>
                <c:pt idx="14">
                  <c:v>2061</c:v>
                </c:pt>
              </c:numCache>
            </c:numRef>
          </c:val>
          <c:extLst>
            <c:ext xmlns:c16="http://schemas.microsoft.com/office/drawing/2014/chart" uri="{C3380CC4-5D6E-409C-BE32-E72D297353CC}">
              <c16:uniqueId val="{00000000-BEBF-4649-9B3B-B960A5F038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BF-4649-9B3B-B960A5F038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2-BEBF-4649-9B3B-B960A5F038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111</c:v>
                </c:pt>
                <c:pt idx="3">
                  <c:v>50</c:v>
                </c:pt>
                <c:pt idx="6">
                  <c:v>84</c:v>
                </c:pt>
                <c:pt idx="9">
                  <c:v>103</c:v>
                </c:pt>
                <c:pt idx="12">
                  <c:v>98</c:v>
                </c:pt>
              </c:numCache>
            </c:numRef>
          </c:val>
          <c:extLst>
            <c:ext xmlns:c16="http://schemas.microsoft.com/office/drawing/2014/chart" uri="{C3380CC4-5D6E-409C-BE32-E72D297353CC}">
              <c16:uniqueId val="{00000003-BEBF-4649-9B3B-B960A5F038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c:v>
                </c:pt>
                <c:pt idx="3">
                  <c:v>71</c:v>
                </c:pt>
                <c:pt idx="6">
                  <c:v>73</c:v>
                </c:pt>
                <c:pt idx="9">
                  <c:v>94</c:v>
                </c:pt>
                <c:pt idx="12">
                  <c:v>72</c:v>
                </c:pt>
              </c:numCache>
            </c:numRef>
          </c:val>
          <c:extLst>
            <c:ext xmlns:c16="http://schemas.microsoft.com/office/drawing/2014/chart" uri="{C3380CC4-5D6E-409C-BE32-E72D297353CC}">
              <c16:uniqueId val="{00000004-BEBF-4649-9B3B-B960A5F038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BF-4649-9B3B-B960A5F038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BF-4649-9B3B-B960A5F038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1863</c:v>
                </c:pt>
                <c:pt idx="3">
                  <c:v>1773</c:v>
                </c:pt>
                <c:pt idx="6">
                  <c:v>2035</c:v>
                </c:pt>
                <c:pt idx="9">
                  <c:v>2529</c:v>
                </c:pt>
                <c:pt idx="12">
                  <c:v>2514</c:v>
                </c:pt>
              </c:numCache>
            </c:numRef>
          </c:val>
          <c:extLst>
            <c:ext xmlns:c16="http://schemas.microsoft.com/office/drawing/2014/chart" uri="{C3380CC4-5D6E-409C-BE32-E72D297353CC}">
              <c16:uniqueId val="{00000007-BEBF-4649-9B3B-B960A5F038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264</c:v>
                </c:pt>
                <c:pt idx="2">
                  <c:v>#N/A</c:v>
                </c:pt>
                <c:pt idx="3">
                  <c:v>#N/A</c:v>
                </c:pt>
                <c:pt idx="4">
                  <c:v>295</c:v>
                </c:pt>
                <c:pt idx="5">
                  <c:v>#N/A</c:v>
                </c:pt>
                <c:pt idx="6">
                  <c:v>#N/A</c:v>
                </c:pt>
                <c:pt idx="7">
                  <c:v>471</c:v>
                </c:pt>
                <c:pt idx="8">
                  <c:v>#N/A</c:v>
                </c:pt>
                <c:pt idx="9">
                  <c:v>#N/A</c:v>
                </c:pt>
                <c:pt idx="10">
                  <c:v>627</c:v>
                </c:pt>
                <c:pt idx="11">
                  <c:v>#N/A</c:v>
                </c:pt>
                <c:pt idx="12">
                  <c:v>#N/A</c:v>
                </c:pt>
                <c:pt idx="13">
                  <c:v>623</c:v>
                </c:pt>
                <c:pt idx="14">
                  <c:v>#N/A</c:v>
                </c:pt>
              </c:numCache>
            </c:numRef>
          </c:val>
          <c:smooth val="0"/>
          <c:extLst>
            <c:ext xmlns:c16="http://schemas.microsoft.com/office/drawing/2014/chart" uri="{C3380CC4-5D6E-409C-BE32-E72D297353CC}">
              <c16:uniqueId val="{00000008-BEBF-4649-9B3B-B960A5F038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17623</c:v>
                </c:pt>
                <c:pt idx="5">
                  <c:v>18633</c:v>
                </c:pt>
                <c:pt idx="8">
                  <c:v>18948</c:v>
                </c:pt>
                <c:pt idx="11">
                  <c:v>18236</c:v>
                </c:pt>
                <c:pt idx="14">
                  <c:v>17602</c:v>
                </c:pt>
              </c:numCache>
            </c:numRef>
          </c:val>
          <c:extLst>
            <c:ext xmlns:c16="http://schemas.microsoft.com/office/drawing/2014/chart" uri="{C3380CC4-5D6E-409C-BE32-E72D297353CC}">
              <c16:uniqueId val="{00000000-7E81-4D95-9764-3EE07334A3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2399</c:v>
                </c:pt>
                <c:pt idx="5">
                  <c:v>2401</c:v>
                </c:pt>
                <c:pt idx="8">
                  <c:v>2224</c:v>
                </c:pt>
                <c:pt idx="11">
                  <c:v>2033</c:v>
                </c:pt>
                <c:pt idx="14">
                  <c:v>1928</c:v>
                </c:pt>
              </c:numCache>
            </c:numRef>
          </c:val>
          <c:extLst>
            <c:ext xmlns:c16="http://schemas.microsoft.com/office/drawing/2014/chart" uri="{C3380CC4-5D6E-409C-BE32-E72D297353CC}">
              <c16:uniqueId val="{00000001-7E81-4D95-9764-3EE07334A3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6143</c:v>
                </c:pt>
                <c:pt idx="5">
                  <c:v>6406</c:v>
                </c:pt>
                <c:pt idx="8">
                  <c:v>7139</c:v>
                </c:pt>
                <c:pt idx="11">
                  <c:v>7496</c:v>
                </c:pt>
                <c:pt idx="14">
                  <c:v>7666</c:v>
                </c:pt>
              </c:numCache>
            </c:numRef>
          </c:val>
          <c:extLst>
            <c:ext xmlns:c16="http://schemas.microsoft.com/office/drawing/2014/chart" uri="{C3380CC4-5D6E-409C-BE32-E72D297353CC}">
              <c16:uniqueId val="{00000002-7E81-4D95-9764-3EE07334A3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81-4D95-9764-3EE07334A3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81-4D95-9764-3EE07334A3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81-4D95-9764-3EE07334A3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2035</c:v>
                </c:pt>
                <c:pt idx="3">
                  <c:v>2137</c:v>
                </c:pt>
                <c:pt idx="6">
                  <c:v>2107</c:v>
                </c:pt>
                <c:pt idx="9">
                  <c:v>2170</c:v>
                </c:pt>
                <c:pt idx="12">
                  <c:v>2185</c:v>
                </c:pt>
              </c:numCache>
            </c:numRef>
          </c:val>
          <c:extLst>
            <c:ext xmlns:c16="http://schemas.microsoft.com/office/drawing/2014/chart" uri="{C3380CC4-5D6E-409C-BE32-E72D297353CC}">
              <c16:uniqueId val="{00000006-7E81-4D95-9764-3EE07334A3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142</c:v>
                </c:pt>
                <c:pt idx="3">
                  <c:v>138</c:v>
                </c:pt>
                <c:pt idx="6">
                  <c:v>177</c:v>
                </c:pt>
                <c:pt idx="9">
                  <c:v>134</c:v>
                </c:pt>
                <c:pt idx="12">
                  <c:v>146</c:v>
                </c:pt>
              </c:numCache>
            </c:numRef>
          </c:val>
          <c:extLst>
            <c:ext xmlns:c16="http://schemas.microsoft.com/office/drawing/2014/chart" uri="{C3380CC4-5D6E-409C-BE32-E72D297353CC}">
              <c16:uniqueId val="{00000007-7E81-4D95-9764-3EE07334A3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1047</c:v>
                </c:pt>
                <c:pt idx="3">
                  <c:v>1131</c:v>
                </c:pt>
                <c:pt idx="6">
                  <c:v>1259</c:v>
                </c:pt>
                <c:pt idx="9">
                  <c:v>1411</c:v>
                </c:pt>
                <c:pt idx="12">
                  <c:v>1458</c:v>
                </c:pt>
              </c:numCache>
            </c:numRef>
          </c:val>
          <c:extLst>
            <c:ext xmlns:c16="http://schemas.microsoft.com/office/drawing/2014/chart" uri="{C3380CC4-5D6E-409C-BE32-E72D297353CC}">
              <c16:uniqueId val="{00000008-7E81-4D95-9764-3EE07334A3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81-4D95-9764-3EE07334A3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23401</c:v>
                </c:pt>
                <c:pt idx="3">
                  <c:v>23805</c:v>
                </c:pt>
                <c:pt idx="6">
                  <c:v>23746</c:v>
                </c:pt>
                <c:pt idx="9">
                  <c:v>22740</c:v>
                </c:pt>
                <c:pt idx="12">
                  <c:v>22113</c:v>
                </c:pt>
              </c:numCache>
            </c:numRef>
          </c:val>
          <c:extLst>
            <c:ext xmlns:c16="http://schemas.microsoft.com/office/drawing/2014/chart" uri="{C3380CC4-5D6E-409C-BE32-E72D297353CC}">
              <c16:uniqueId val="{0000000A-7E81-4D95-9764-3EE07334A3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81-4D95-9764-3EE07334A3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867</c:v>
                </c:pt>
                <c:pt idx="1">
                  <c:v>1027</c:v>
                </c:pt>
                <c:pt idx="2">
                  <c:v>1160</c:v>
                </c:pt>
              </c:numCache>
            </c:numRef>
          </c:val>
          <c:extLst>
            <c:ext xmlns:c16="http://schemas.microsoft.com/office/drawing/2014/chart" uri="{C3380CC4-5D6E-409C-BE32-E72D297353CC}">
              <c16:uniqueId val="{00000000-3CDA-4559-B456-1890A25ACF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968</c:v>
                </c:pt>
                <c:pt idx="1">
                  <c:v>980</c:v>
                </c:pt>
                <c:pt idx="2">
                  <c:v>987</c:v>
                </c:pt>
              </c:numCache>
            </c:numRef>
          </c:val>
          <c:extLst>
            <c:ext xmlns:c16="http://schemas.microsoft.com/office/drawing/2014/chart" uri="{C3380CC4-5D6E-409C-BE32-E72D297353CC}">
              <c16:uniqueId val="{00000001-3CDA-4559-B456-1890A25ACF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5080</c:v>
                </c:pt>
                <c:pt idx="1">
                  <c:v>5210</c:v>
                </c:pt>
                <c:pt idx="2">
                  <c:v>5081</c:v>
                </c:pt>
              </c:numCache>
            </c:numRef>
          </c:val>
          <c:extLst>
            <c:ext xmlns:c16="http://schemas.microsoft.com/office/drawing/2014/chart" uri="{C3380CC4-5D6E-409C-BE32-E72D297353CC}">
              <c16:uniqueId val="{00000002-3CDA-4559-B456-1890A25ACF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42,641
41,991
82.96
26,542,971
25,908,648
453,181
12,120,600
22,113,421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本市の指数は、前年度から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ポイント低下した。また、全国平均よりも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ポイント低く、長崎県平均よりも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ポイント、類似団体内平均よりも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年度単年度の財政力指数は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で、前年度と同水準となっている。その要因は、分子の基準財政収入額が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の増により増加し、分母の基準財政需要額も公債費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や包括算定経費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の増により増加となり、分母分子ともに増加したためである。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今後も徴税体制の強化などによる歳入の確保と、事務事業の見直しなどの歳出削減に努める。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ポイント上昇しており、全国平均より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ポイント、長崎県平均より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ポイント、類似団体内平均より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ポイント高い水準にある。他自治体よりも比率が高い要因として、公債費の増加や障害者自立支援給付費などの扶助費が高いことがあげられる。　また悪化した要因としては、地方税や普通交付税など分母の経常一般財源が増加したものの、分子の公債費や繰出金など経常経費充当一般財源の増加率が分母を上回ったことが要因としてあげられる。</a:t>
          </a: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今後、交付税総額の減少など一般財源確保に課題が残る中、扶助費や公債費の増加が想定され、行財政改革を引き続き推進し、経常経費のさらなる削減に努める。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9072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5373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166733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9171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80554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171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80554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19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101799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115933</xdr:rowOff>
    </xdr:from>
    <xdr:to>
      <xdr:col>19</xdr:col>
      <xdr:colOff>184150</xdr:colOff>
      <xdr:row>61</xdr:row>
      <xdr:rowOff>46083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30860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152944</xdr:rowOff>
    </xdr:from>
    <xdr:to>
      <xdr:col>7</xdr:col>
      <xdr:colOff>31750</xdr:colOff>
      <xdr:row>60</xdr:row>
      <xdr:rowOff>83094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93271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本市の決算額は、全国や長崎県平均、類似団体内平均よりも低い決算額となっており、類似団体内順位も上位にある。</a:t>
          </a:r>
        </a:p>
        <a:p>
          <a:r>
            <a:rPr kumimoji="1" lang="ja-JP" altLang="en-US" sz="1300">
              <a:latin typeface="ＭＳ Ｐゴシック" panose="020B0600070205080204" pitchFamily="50" charset="-128"/>
              <a:ea typeface="ＭＳ Ｐゴシック" panose="020B0600070205080204" pitchFamily="50" charset="-128"/>
            </a:rPr>
            <a:t>　主な要因としては、廃棄物処理業務や救急・消防業務などを一部事務組合で処理していることが挙げられる。前年度と比較して増額となったのは、ふるさとしまばら寄附金事業や、会計年度任用職員報酬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今後も効率的な財政運営を行うため、事務事業の見直しを行いながら、経費の削減に努める。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107756</xdr:rowOff>
    </xdr:from>
    <xdr:to>
      <xdr:col>23</xdr:col>
      <xdr:colOff>133350</xdr:colOff>
      <xdr:row>81</xdr:row>
      <xdr:rowOff>108469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5206"/>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105625</xdr:rowOff>
    </xdr:from>
    <xdr:to>
      <xdr:col>19</xdr:col>
      <xdr:colOff>133350</xdr:colOff>
      <xdr:row>81</xdr:row>
      <xdr:rowOff>107756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3075"/>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93365</xdr:rowOff>
    </xdr:from>
    <xdr:to>
      <xdr:col>15</xdr:col>
      <xdr:colOff>82550</xdr:colOff>
      <xdr:row>81</xdr:row>
      <xdr:rowOff>105625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80815"/>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83105</xdr:rowOff>
    </xdr:from>
    <xdr:to>
      <xdr:col>11</xdr:col>
      <xdr:colOff>31750</xdr:colOff>
      <xdr:row>81</xdr:row>
      <xdr:rowOff>93365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70555"/>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57669</xdr:rowOff>
    </xdr:from>
    <xdr:to>
      <xdr:col>23</xdr:col>
      <xdr:colOff>184150</xdr:colOff>
      <xdr:row>81</xdr:row>
      <xdr:rowOff>159269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150396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56956</xdr:rowOff>
    </xdr:from>
    <xdr:to>
      <xdr:col>19</xdr:col>
      <xdr:colOff>184150</xdr:colOff>
      <xdr:row>81</xdr:row>
      <xdr:rowOff>158556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168733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54825</xdr:rowOff>
    </xdr:from>
    <xdr:to>
      <xdr:col>15</xdr:col>
      <xdr:colOff>133350</xdr:colOff>
      <xdr:row>81</xdr:row>
      <xdr:rowOff>156425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166602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42565</xdr:rowOff>
    </xdr:from>
    <xdr:to>
      <xdr:col>11</xdr:col>
      <xdr:colOff>82550</xdr:colOff>
      <xdr:row>81</xdr:row>
      <xdr:rowOff>144165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154342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9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32305</xdr:rowOff>
    </xdr:from>
    <xdr:to>
      <xdr:col>7</xdr:col>
      <xdr:colOff>31750</xdr:colOff>
      <xdr:row>81</xdr:row>
      <xdr:rowOff>133905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144082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年度のラスパイレス指数は、職員構成の変動により前年度よりも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ポイント増加し、県内</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市の中では中位の状況にある。</a:t>
          </a:r>
        </a:p>
        <a:p>
          <a:r>
            <a:rPr kumimoji="1" lang="ja-JP" altLang="en-US" sz="1300">
              <a:latin typeface="ＭＳ Ｐゴシック" panose="020B0600070205080204" pitchFamily="50" charset="-128"/>
              <a:ea typeface="ＭＳ Ｐゴシック" panose="020B0600070205080204" pitchFamily="50" charset="-128"/>
            </a:rPr>
            <a:t>本市の指数が低くなっている要因としては、資格基準での昇格年数が国と異なることが主なものである。</a:t>
          </a:r>
        </a:p>
        <a:p>
          <a:r>
            <a:rPr kumimoji="1" lang="ja-JP" altLang="en-US" sz="1300">
              <a:latin typeface="ＭＳ Ｐゴシック" panose="020B0600070205080204" pitchFamily="50" charset="-128"/>
              <a:ea typeface="ＭＳ Ｐゴシック" panose="020B0600070205080204" pitchFamily="50" charset="-128"/>
            </a:rPr>
            <a:t>今後も引き続き、給与の適正化を図る。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58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47978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本市の人口千人当たり職員数は、全国平均及び県平均を下回り、類似団体平均との比較では▲</a:t>
          </a:r>
          <a:r>
            <a:rPr kumimoji="1" lang="en-US" altLang="ja-JP" sz="1200">
              <a:latin typeface="ＭＳ Ｐゴシック" panose="020B0600070205080204" pitchFamily="50" charset="-128"/>
              <a:ea typeface="ＭＳ Ｐゴシック" panose="020B0600070205080204" pitchFamily="50" charset="-128"/>
            </a:rPr>
            <a:t>3.57</a:t>
          </a:r>
          <a:r>
            <a:rPr kumimoji="1" lang="ja-JP" altLang="en-US" sz="1200">
              <a:latin typeface="ＭＳ Ｐゴシック" panose="020B0600070205080204" pitchFamily="50" charset="-128"/>
              <a:ea typeface="ＭＳ Ｐゴシック" panose="020B0600070205080204" pitchFamily="50" charset="-128"/>
            </a:rPr>
            <a:t>人と大きく下回っている状況である。</a:t>
          </a:r>
        </a:p>
        <a:p>
          <a:r>
            <a:rPr kumimoji="1" lang="ja-JP" altLang="en-US" sz="1200">
              <a:latin typeface="ＭＳ Ｐゴシック" panose="020B0600070205080204" pitchFamily="50" charset="-128"/>
              <a:ea typeface="ＭＳ Ｐゴシック" panose="020B0600070205080204" pitchFamily="50" charset="-128"/>
            </a:rPr>
            <a:t>職員定数は、合併時に</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人を削減し、職員数についても第４次行政改革大綱に基づく適正化により、平成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年から令和３年までに</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人の削減を達成した。</a:t>
          </a:r>
        </a:p>
        <a:p>
          <a:r>
            <a:rPr kumimoji="1" lang="ja-JP" altLang="en-US" sz="1200">
              <a:latin typeface="ＭＳ Ｐゴシック" panose="020B0600070205080204" pitchFamily="50" charset="-128"/>
              <a:ea typeface="ＭＳ Ｐゴシック" panose="020B0600070205080204" pitchFamily="50" charset="-128"/>
            </a:rPr>
            <a:t>今後は第５次行政改革大綱に基づき、業務の民間委託や効率化を図る一方で、新たな行政課題や重点的な取り組みが必要な分野には大胆に人員配置を行い、平成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日現在の職員数を基準に適正な定員管理に努めていく。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54483</xdr:rowOff>
    </xdr:from>
    <xdr:to>
      <xdr:col>81</xdr:col>
      <xdr:colOff>44450</xdr:colOff>
      <xdr:row>59</xdr:row>
      <xdr:rowOff>59309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7003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47244</xdr:rowOff>
    </xdr:from>
    <xdr:to>
      <xdr:col>77</xdr:col>
      <xdr:colOff>44450</xdr:colOff>
      <xdr:row>59</xdr:row>
      <xdr:rowOff>54483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627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38396</xdr:rowOff>
    </xdr:from>
    <xdr:to>
      <xdr:col>72</xdr:col>
      <xdr:colOff>203200</xdr:colOff>
      <xdr:row>59</xdr:row>
      <xdr:rowOff>47244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5394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38396</xdr:rowOff>
    </xdr:from>
    <xdr:to>
      <xdr:col>68</xdr:col>
      <xdr:colOff>152400</xdr:colOff>
      <xdr:row>59</xdr:row>
      <xdr:rowOff>44831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5394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8509</xdr:rowOff>
    </xdr:from>
    <xdr:to>
      <xdr:col>81</xdr:col>
      <xdr:colOff>95250</xdr:colOff>
      <xdr:row>59</xdr:row>
      <xdr:rowOff>110109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101236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3683</xdr:rowOff>
    </xdr:from>
    <xdr:to>
      <xdr:col>77</xdr:col>
      <xdr:colOff>95250</xdr:colOff>
      <xdr:row>59</xdr:row>
      <xdr:rowOff>105283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115460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8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167894</xdr:rowOff>
    </xdr:from>
    <xdr:to>
      <xdr:col>73</xdr:col>
      <xdr:colOff>44450</xdr:colOff>
      <xdr:row>59</xdr:row>
      <xdr:rowOff>98044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108221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159046</xdr:rowOff>
    </xdr:from>
    <xdr:to>
      <xdr:col>68</xdr:col>
      <xdr:colOff>203200</xdr:colOff>
      <xdr:row>59</xdr:row>
      <xdr:rowOff>89196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99373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165481</xdr:rowOff>
    </xdr:from>
    <xdr:to>
      <xdr:col>64</xdr:col>
      <xdr:colOff>152400</xdr:colOff>
      <xdr:row>59</xdr:row>
      <xdr:rowOff>95631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105808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7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本市の比率は、前年度よりも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ポイント高く、全国平均より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ポイント、長崎県平均よりも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ポイント、類似団体平均よりも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ポイント低く、類似団体内順位も上位となっている。比率が高くなった主な要因は、令和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の新庁舎整備事業等にかかる元金償還にかかる普通交付税の措置額が増となり分母である標準財政規模が増加したが、分母以上に庁舎整備事業にかかる元利償還金額が増加し分子も増大したたためである。</a:t>
          </a:r>
        </a:p>
        <a:p>
          <a:r>
            <a:rPr kumimoji="1" lang="ja-JP" altLang="en-US" sz="1300">
              <a:latin typeface="ＭＳ Ｐゴシック" panose="020B0600070205080204" pitchFamily="50" charset="-128"/>
              <a:ea typeface="ＭＳ Ｐゴシック" panose="020B0600070205080204" pitchFamily="50" charset="-128"/>
            </a:rPr>
            <a:t>　今後の大型施設建設については、交付税措置率の高い起債の活用を図り、実質公債費比率の抑制に努める。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98954</xdr:rowOff>
    </xdr:from>
    <xdr:to>
      <xdr:col>81</xdr:col>
      <xdr:colOff>44450</xdr:colOff>
      <xdr:row>36</xdr:row>
      <xdr:rowOff>119063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7115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74824</xdr:rowOff>
    </xdr:from>
    <xdr:to>
      <xdr:col>77</xdr:col>
      <xdr:colOff>44450</xdr:colOff>
      <xdr:row>36</xdr:row>
      <xdr:rowOff>98954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470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70803</xdr:rowOff>
    </xdr:from>
    <xdr:to>
      <xdr:col>72</xdr:col>
      <xdr:colOff>203200</xdr:colOff>
      <xdr:row>36</xdr:row>
      <xdr:rowOff>74824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430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70803</xdr:rowOff>
    </xdr:from>
    <xdr:to>
      <xdr:col>68</xdr:col>
      <xdr:colOff>152400</xdr:colOff>
      <xdr:row>36</xdr:row>
      <xdr:rowOff>74824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430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68263</xdr:rowOff>
    </xdr:from>
    <xdr:to>
      <xdr:col>81</xdr:col>
      <xdr:colOff>95250</xdr:colOff>
      <xdr:row>36</xdr:row>
      <xdr:rowOff>169863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84790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48154</xdr:rowOff>
    </xdr:from>
    <xdr:to>
      <xdr:col>77</xdr:col>
      <xdr:colOff>95250</xdr:colOff>
      <xdr:row>36</xdr:row>
      <xdr:rowOff>149754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159931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24024</xdr:rowOff>
    </xdr:from>
    <xdr:to>
      <xdr:col>73</xdr:col>
      <xdr:colOff>44450</xdr:colOff>
      <xdr:row>36</xdr:row>
      <xdr:rowOff>125624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135801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20003</xdr:rowOff>
    </xdr:from>
    <xdr:to>
      <xdr:col>68</xdr:col>
      <xdr:colOff>203200</xdr:colOff>
      <xdr:row>36</xdr:row>
      <xdr:rowOff>121603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131780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24024</xdr:rowOff>
    </xdr:from>
    <xdr:to>
      <xdr:col>64</xdr:col>
      <xdr:colOff>152400</xdr:colOff>
      <xdr:row>36</xdr:row>
      <xdr:rowOff>125624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135801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将来負担額については災害復旧事業債等の元利償還により地方債の現在高が減となり減少した（△</a:t>
          </a:r>
          <a:r>
            <a:rPr kumimoji="1" lang="en-US" altLang="ja-JP" sz="1300">
              <a:latin typeface="ＭＳ Ｐゴシック" panose="020B0600070205080204" pitchFamily="50" charset="-128"/>
              <a:ea typeface="ＭＳ Ｐゴシック" panose="020B0600070205080204" pitchFamily="50" charset="-128"/>
            </a:rPr>
            <a:t>553</a:t>
          </a:r>
          <a:r>
            <a:rPr kumimoji="1" lang="ja-JP" altLang="en-US" sz="1300">
              <a:latin typeface="ＭＳ Ｐゴシック" panose="020B0600070205080204" pitchFamily="50" charset="-128"/>
              <a:ea typeface="ＭＳ Ｐゴシック" panose="020B0600070205080204" pitchFamily="50" charset="-128"/>
            </a:rPr>
            <a:t>百万円）。また、充当可能財源等については、地方債残高等に係る基準財政需要額算入見込額の減により減少した（△</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百万円）。　その結果、将来負担額よりも控除する充当可能財源等の額が上回ったことにより分子がマイナスとなったため、将来負担比率はなしとなっている。</a:t>
          </a:r>
        </a:p>
        <a:p>
          <a:r>
            <a:rPr kumimoji="1" lang="ja-JP" altLang="en-US" sz="1300">
              <a:latin typeface="ＭＳ Ｐゴシック" panose="020B0600070205080204" pitchFamily="50" charset="-128"/>
              <a:ea typeface="ＭＳ Ｐゴシック" panose="020B0600070205080204" pitchFamily="50" charset="-128"/>
            </a:rPr>
            <a:t>　今後も将来負担の抑制を図り、財政の健全化に努める。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128016</xdr:rowOff>
    </xdr:from>
    <xdr:to>
      <xdr:col>64</xdr:col>
      <xdr:colOff>152400</xdr:colOff>
      <xdr:row>14</xdr:row>
      <xdr:rowOff>58166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68343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42,641
41,991
82.96
26,542,971
25,908,648
453,181
12,120,600
22,113,421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200">
              <a:latin typeface="ＭＳ Ｐゴシック" panose="020B0600070205080204" pitchFamily="50" charset="-128"/>
              <a:ea typeface="ＭＳ Ｐゴシック" panose="020B0600070205080204" pitchFamily="50" charset="-128"/>
            </a:rPr>
            <a:t>　本市の比率は</a:t>
          </a:r>
          <a:r>
            <a:rPr kumimoji="1" lang="en-US" altLang="ja-JP" sz="1200">
              <a:latin typeface="ＭＳ Ｐゴシック" panose="020B0600070205080204" pitchFamily="50" charset="-128"/>
              <a:ea typeface="ＭＳ Ｐゴシック" panose="020B0600070205080204" pitchFamily="50" charset="-128"/>
            </a:rPr>
            <a:t>22.1</a:t>
          </a:r>
          <a:r>
            <a:rPr kumimoji="1" lang="ja-JP" altLang="en-US" sz="1200">
              <a:latin typeface="ＭＳ Ｐゴシック" panose="020B0600070205080204" pitchFamily="50" charset="-128"/>
              <a:ea typeface="ＭＳ Ｐゴシック" panose="020B0600070205080204" pitchFamily="50" charset="-128"/>
            </a:rPr>
            <a:t>％で類似団体より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ポイント、全国平均よりも</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それぞれ低い水準にある。比率を下げている要因として、消防業務、廃棄物処理業務を一部事務組合で行っていることや業務委託等の推進により人件費が一部事務組合負担金や委託料へシフトしていることなどが挙げられる。</a:t>
          </a:r>
        </a:p>
        <a:p>
          <a:r>
            <a:rPr kumimoji="1" lang="ja-JP" altLang="en-US" sz="1200">
              <a:latin typeface="ＭＳ Ｐゴシック" panose="020B0600070205080204" pitchFamily="50" charset="-128"/>
              <a:ea typeface="ＭＳ Ｐゴシック" panose="020B0600070205080204" pitchFamily="50" charset="-128"/>
            </a:rPr>
            <a:t>　人口千人当たり職員数は類似団体よりも</a:t>
          </a:r>
          <a:r>
            <a:rPr kumimoji="1" lang="en-US" altLang="ja-JP" sz="1200">
              <a:latin typeface="ＭＳ Ｐゴシック" panose="020B0600070205080204" pitchFamily="50" charset="-128"/>
              <a:ea typeface="ＭＳ Ｐゴシック" panose="020B0600070205080204" pitchFamily="50" charset="-128"/>
            </a:rPr>
            <a:t>3.57</a:t>
          </a:r>
          <a:r>
            <a:rPr kumimoji="1" lang="ja-JP" altLang="en-US" sz="1200">
              <a:latin typeface="ＭＳ Ｐゴシック" panose="020B0600070205080204" pitchFamily="50" charset="-128"/>
              <a:ea typeface="ＭＳ Ｐゴシック" panose="020B0600070205080204" pitchFamily="50" charset="-128"/>
            </a:rPr>
            <a:t>人少なく、ラスパイレス指数も県内で中位に位置している。人件費は、経常収支比率の中のウェイトが大きく、市民サービスの低下を招くことがないよう適正化に努める。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本市の比率は、全国平均よりも</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ポイント、長崎県平均よりも</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ポイント、類似団体内平均よりも</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ポイント低い水準にある。</a:t>
          </a:r>
        </a:p>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ポイント低下した要因は、観光施設の指定管理料や公共施設等の光熱水費が減となり物件費が減少した。</a:t>
          </a:r>
        </a:p>
        <a:p>
          <a:r>
            <a:rPr kumimoji="1" lang="ja-JP" altLang="en-US" sz="1200">
              <a:latin typeface="ＭＳ Ｐゴシック" panose="020B0600070205080204" pitchFamily="50" charset="-128"/>
              <a:ea typeface="ＭＳ Ｐゴシック" panose="020B0600070205080204" pitchFamily="50" charset="-128"/>
            </a:rPr>
            <a:t>　今後も市民サービスの維持・向上を確保しつつ、より効果的な財政運営を行うため、事務事業の見直しを行い経費削減・効率化に努めるとともに業務の民間委託等に積極的に取り組む。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3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本市の比率は、全国平均よりも</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ポイント、長崎県平均よりも</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ポイント、類似団体内平均よりも</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ポイント、いずれも高い水準にある。</a:t>
          </a:r>
        </a:p>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ポイント減少している主な要因は、子どものための教育・保育給付費や障害者自立支援事業にかかる特定財源の増による一般財源割合の減少である。　</a:t>
          </a:r>
        </a:p>
        <a:p>
          <a:r>
            <a:rPr kumimoji="1" lang="ja-JP" altLang="en-US" sz="1200">
              <a:latin typeface="ＭＳ Ｐゴシック" panose="020B0600070205080204" pitchFamily="50" charset="-128"/>
              <a:ea typeface="ＭＳ Ｐゴシック" panose="020B0600070205080204" pitchFamily="50" charset="-128"/>
            </a:rPr>
            <a:t>　類似団体内で扶助費は高い水準にあり、今後も扶助費の増加傾向が見込まれるため、引き続き資格審査等の適正化により抑制に努める。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78015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50092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78015</xdr:rowOff>
    </xdr:from>
    <xdr:to>
      <xdr:col>24</xdr:col>
      <xdr:colOff>114300</xdr:colOff>
      <xdr:row>60</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140607</xdr:rowOff>
    </xdr:from>
    <xdr:to>
      <xdr:col>24</xdr:col>
      <xdr:colOff>25400</xdr:colOff>
      <xdr:row>59</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56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111578</xdr:rowOff>
    </xdr:from>
    <xdr:to>
      <xdr:col>20</xdr:col>
      <xdr:colOff>38100</xdr:colOff>
      <xdr:row>56</xdr:row>
      <xdr:rowOff>41728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0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78922</xdr:rowOff>
    </xdr:from>
    <xdr:to>
      <xdr:col>15</xdr:col>
      <xdr:colOff>149225</xdr:colOff>
      <xdr:row>56</xdr:row>
      <xdr:rowOff>9072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169834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本市の比率は、全国平均よりも</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ポイント、長崎県平均よりも</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ポイント、類似団体内平均よりも</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ポイント、いずれも高い水準にある。</a:t>
          </a:r>
        </a:p>
        <a:p>
          <a:r>
            <a:rPr kumimoji="1" lang="ja-JP" altLang="en-US" sz="1200">
              <a:latin typeface="ＭＳ Ｐゴシック" panose="020B0600070205080204" pitchFamily="50" charset="-128"/>
              <a:ea typeface="ＭＳ Ｐゴシック" panose="020B0600070205080204" pitchFamily="50" charset="-128"/>
            </a:rPr>
            <a:t>　前年度と比較して比率が上がった要因は、繰出金の比率の上昇によるもので、療養給付費負担金の増加の影響である。　なお、繰出金については、各年度の比率が年々増加傾向にあるため、今後も安定的な事業運営を行い、普通会計の負担額を減らしていくように努める。 </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29028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6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58</xdr:row>
      <xdr:rowOff>94343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901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本市の比率は、類似団体内平均よりも</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ポイント低いものの、全国平均よりも</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ポイント、長崎県平均よりも</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ポイント高い水準にある。</a:t>
          </a:r>
        </a:p>
        <a:p>
          <a:r>
            <a:rPr kumimoji="1" lang="ja-JP" altLang="en-US" sz="1200">
              <a:latin typeface="ＭＳ Ｐゴシック" panose="020B0600070205080204" pitchFamily="50" charset="-128"/>
              <a:ea typeface="ＭＳ Ｐゴシック" panose="020B0600070205080204" pitchFamily="50" charset="-128"/>
            </a:rPr>
            <a:t>　比率を上げている主な要因は、廃棄物処理業務や消防、介護保険業務などを一部事務組合で行っているためである。</a:t>
          </a:r>
        </a:p>
        <a:p>
          <a:r>
            <a:rPr kumimoji="1" lang="ja-JP" altLang="en-US" sz="1200">
              <a:latin typeface="ＭＳ Ｐゴシック" panose="020B0600070205080204" pitchFamily="50" charset="-128"/>
              <a:ea typeface="ＭＳ Ｐゴシック" panose="020B0600070205080204" pitchFamily="50" charset="-128"/>
            </a:rPr>
            <a:t>　今後は、団体等に対する補助金、負担金等について、公益性や妥当性など交付に当たっての明確な基準を設け、補助金の見直しや廃止を図っていく。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0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122428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122428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本市の比率は全国平均よりも</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ポイント高く、長崎県平均、類似団体内平均よりも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ポイント高い水準にある。</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の継続事業として取り組んだ新庁舎整備事業の財源として活用した起債償還が継続され、また新温水プール建設事業に係る起債償還も始まることから、緊急度や住民ニーズを的確に把握しつつ、新発債の発行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63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75</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047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100330</xdr:rowOff>
    </xdr:from>
    <xdr:to>
      <xdr:col>15</xdr:col>
      <xdr:colOff>98425</xdr:colOff>
      <xdr:row>74</xdr:row>
      <xdr:rowOff>117475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87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100330</xdr:rowOff>
    </xdr:from>
    <xdr:to>
      <xdr:col>11</xdr:col>
      <xdr:colOff>9525</xdr:colOff>
      <xdr:row>74</xdr:row>
      <xdr:rowOff>111760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87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49530</xdr:rowOff>
    </xdr:from>
    <xdr:to>
      <xdr:col>11</xdr:col>
      <xdr:colOff>60325</xdr:colOff>
      <xdr:row>74</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161307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本市の比率は、全国平均よりも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ポイント、長崎県平均よりも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ポイント、類似団体内平均よりも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ポイント、それぞれ高い水準にある。</a:t>
          </a:r>
        </a:p>
        <a:p>
          <a:r>
            <a:rPr kumimoji="1" lang="ja-JP" altLang="en-US" sz="1300">
              <a:latin typeface="ＭＳ Ｐゴシック" panose="020B0600070205080204" pitchFamily="50" charset="-128"/>
              <a:ea typeface="ＭＳ Ｐゴシック" panose="020B0600070205080204" pitchFamily="50" charset="-128"/>
            </a:rPr>
            <a:t>　比率が増加した主な要因は、庁舎建設事業等の償還費の増に伴う公債費割合の増加によるものである。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今後も事業の選択と集中を図りながら、経常経費の削減に取り組む。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12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66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669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35561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40916</xdr:rowOff>
    </xdr:from>
    <xdr:to>
      <xdr:col>29</xdr:col>
      <xdr:colOff>127000</xdr:colOff>
      <xdr:row>19</xdr:row>
      <xdr:rowOff>68054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6091"/>
          <a:ext cx="647700" cy="2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60053</xdr:rowOff>
    </xdr:from>
    <xdr:to>
      <xdr:col>26</xdr:col>
      <xdr:colOff>50800</xdr:colOff>
      <xdr:row>19</xdr:row>
      <xdr:rowOff>68054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65228"/>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60053</xdr:rowOff>
    </xdr:from>
    <xdr:to>
      <xdr:col>22</xdr:col>
      <xdr:colOff>114300</xdr:colOff>
      <xdr:row>19</xdr:row>
      <xdr:rowOff>85623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5228"/>
          <a:ext cx="698500" cy="25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85623</xdr:rowOff>
    </xdr:from>
    <xdr:to>
      <xdr:col>18</xdr:col>
      <xdr:colOff>177800</xdr:colOff>
      <xdr:row>19</xdr:row>
      <xdr:rowOff>88378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0798"/>
          <a:ext cx="698500" cy="2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161566</xdr:rowOff>
    </xdr:from>
    <xdr:to>
      <xdr:col>29</xdr:col>
      <xdr:colOff>177800</xdr:colOff>
      <xdr:row>19</xdr:row>
      <xdr:rowOff>91716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133643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17254</xdr:rowOff>
    </xdr:from>
    <xdr:to>
      <xdr:col>26</xdr:col>
      <xdr:colOff>101600</xdr:colOff>
      <xdr:row>19</xdr:row>
      <xdr:rowOff>118854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2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103631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9253</xdr:rowOff>
    </xdr:from>
    <xdr:to>
      <xdr:col>22</xdr:col>
      <xdr:colOff>165100</xdr:colOff>
      <xdr:row>19</xdr:row>
      <xdr:rowOff>110853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95630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34823</xdr:rowOff>
    </xdr:from>
    <xdr:to>
      <xdr:col>19</xdr:col>
      <xdr:colOff>38100</xdr:colOff>
      <xdr:row>19</xdr:row>
      <xdr:rowOff>136423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37578</xdr:rowOff>
    </xdr:from>
    <xdr:to>
      <xdr:col>15</xdr:col>
      <xdr:colOff>101600</xdr:colOff>
      <xdr:row>19</xdr:row>
      <xdr:rowOff>139178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123955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95577</xdr:rowOff>
    </xdr:from>
    <xdr:to>
      <xdr:col>29</xdr:col>
      <xdr:colOff>127000</xdr:colOff>
      <xdr:row>38</xdr:row>
      <xdr:rowOff>95907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63177"/>
          <a:ext cx="647700" cy="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95907</xdr:rowOff>
    </xdr:from>
    <xdr:to>
      <xdr:col>26</xdr:col>
      <xdr:colOff>50800</xdr:colOff>
      <xdr:row>38</xdr:row>
      <xdr:rowOff>108104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63507"/>
          <a:ext cx="698500" cy="1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108104</xdr:rowOff>
    </xdr:from>
    <xdr:to>
      <xdr:col>22</xdr:col>
      <xdr:colOff>114300</xdr:colOff>
      <xdr:row>38</xdr:row>
      <xdr:rowOff>121628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75704"/>
          <a:ext cx="698500" cy="1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121628</xdr:rowOff>
    </xdr:from>
    <xdr:to>
      <xdr:col>18</xdr:col>
      <xdr:colOff>177800</xdr:colOff>
      <xdr:row>38</xdr:row>
      <xdr:rowOff>124103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89228"/>
          <a:ext cx="698500" cy="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44777</xdr:rowOff>
    </xdr:from>
    <xdr:to>
      <xdr:col>29</xdr:col>
      <xdr:colOff>177800</xdr:colOff>
      <xdr:row>38</xdr:row>
      <xdr:rowOff>146377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1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45107</xdr:rowOff>
    </xdr:from>
    <xdr:to>
      <xdr:col>26</xdr:col>
      <xdr:colOff>101600</xdr:colOff>
      <xdr:row>38</xdr:row>
      <xdr:rowOff>146707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1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131484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99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57304</xdr:rowOff>
    </xdr:from>
    <xdr:to>
      <xdr:col>22</xdr:col>
      <xdr:colOff>165100</xdr:colOff>
      <xdr:row>38</xdr:row>
      <xdr:rowOff>158904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2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143681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70828</xdr:rowOff>
    </xdr:from>
    <xdr:to>
      <xdr:col>19</xdr:col>
      <xdr:colOff>38100</xdr:colOff>
      <xdr:row>39</xdr:row>
      <xdr:rowOff>978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3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157205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73303</xdr:rowOff>
    </xdr:from>
    <xdr:to>
      <xdr:col>15</xdr:col>
      <xdr:colOff>101600</xdr:colOff>
      <xdr:row>39</xdr:row>
      <xdr:rowOff>3453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4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159680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42,641
41,991
82.96
26,542,971
25,908,648
453,181
12,120,600
22,113,421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132907</xdr:rowOff>
    </xdr:from>
    <xdr:to>
      <xdr:col>24</xdr:col>
      <xdr:colOff>63500</xdr:colOff>
      <xdr:row>38</xdr:row>
      <xdr:rowOff>150129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48007"/>
          <a:ext cx="8382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136314</xdr:rowOff>
    </xdr:from>
    <xdr:to>
      <xdr:col>19</xdr:col>
      <xdr:colOff>177800</xdr:colOff>
      <xdr:row>38</xdr:row>
      <xdr:rowOff>150129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51414"/>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136314</xdr:rowOff>
    </xdr:from>
    <xdr:to>
      <xdr:col>15</xdr:col>
      <xdr:colOff>50800</xdr:colOff>
      <xdr:row>38</xdr:row>
      <xdr:rowOff>141256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51414"/>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141256</xdr:rowOff>
    </xdr:from>
    <xdr:to>
      <xdr:col>10</xdr:col>
      <xdr:colOff>114300</xdr:colOff>
      <xdr:row>39</xdr:row>
      <xdr:rowOff>75725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56356"/>
          <a:ext cx="889000" cy="10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82107</xdr:rowOff>
    </xdr:from>
    <xdr:to>
      <xdr:col>24</xdr:col>
      <xdr:colOff>114300</xdr:colOff>
      <xdr:row>39</xdr:row>
      <xdr:rowOff>12257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168484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99329</xdr:rowOff>
    </xdr:from>
    <xdr:to>
      <xdr:col>20</xdr:col>
      <xdr:colOff>38100</xdr:colOff>
      <xdr:row>39</xdr:row>
      <xdr:rowOff>29479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20606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85514</xdr:rowOff>
    </xdr:from>
    <xdr:to>
      <xdr:col>15</xdr:col>
      <xdr:colOff>101600</xdr:colOff>
      <xdr:row>39</xdr:row>
      <xdr:rowOff>15664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6791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90456</xdr:rowOff>
    </xdr:from>
    <xdr:to>
      <xdr:col>10</xdr:col>
      <xdr:colOff>165100</xdr:colOff>
      <xdr:row>39</xdr:row>
      <xdr:rowOff>20606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11733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24925</xdr:rowOff>
    </xdr:from>
    <xdr:to>
      <xdr:col>6</xdr:col>
      <xdr:colOff>38100</xdr:colOff>
      <xdr:row>39</xdr:row>
      <xdr:rowOff>126525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117652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70659</xdr:rowOff>
    </xdr:from>
    <xdr:to>
      <xdr:col>24</xdr:col>
      <xdr:colOff>63500</xdr:colOff>
      <xdr:row>58</xdr:row>
      <xdr:rowOff>73093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14759"/>
          <a:ext cx="8382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70659</xdr:rowOff>
    </xdr:from>
    <xdr:to>
      <xdr:col>19</xdr:col>
      <xdr:colOff>177800</xdr:colOff>
      <xdr:row>58</xdr:row>
      <xdr:rowOff>75740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475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75740</xdr:rowOff>
    </xdr:from>
    <xdr:to>
      <xdr:col>15</xdr:col>
      <xdr:colOff>50800</xdr:colOff>
      <xdr:row>58</xdr:row>
      <xdr:rowOff>89115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9840"/>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81190</xdr:rowOff>
    </xdr:from>
    <xdr:to>
      <xdr:col>10</xdr:col>
      <xdr:colOff>114300</xdr:colOff>
      <xdr:row>58</xdr:row>
      <xdr:rowOff>89115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5290"/>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22293</xdr:rowOff>
    </xdr:from>
    <xdr:to>
      <xdr:col>24</xdr:col>
      <xdr:colOff>114300</xdr:colOff>
      <xdr:row>58</xdr:row>
      <xdr:rowOff>123893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19859</xdr:rowOff>
    </xdr:from>
    <xdr:to>
      <xdr:col>20</xdr:col>
      <xdr:colOff>38100</xdr:colOff>
      <xdr:row>58</xdr:row>
      <xdr:rowOff>121459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112586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24940</xdr:rowOff>
    </xdr:from>
    <xdr:to>
      <xdr:col>15</xdr:col>
      <xdr:colOff>101600</xdr:colOff>
      <xdr:row>58</xdr:row>
      <xdr:rowOff>126540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117667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38315</xdr:rowOff>
    </xdr:from>
    <xdr:to>
      <xdr:col>10</xdr:col>
      <xdr:colOff>165100</xdr:colOff>
      <xdr:row>58</xdr:row>
      <xdr:rowOff>139915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131042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7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30390</xdr:rowOff>
    </xdr:from>
    <xdr:to>
      <xdr:col>6</xdr:col>
      <xdr:colOff>38100</xdr:colOff>
      <xdr:row>58</xdr:row>
      <xdr:rowOff>131990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123117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6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159817</xdr:rowOff>
    </xdr:from>
    <xdr:to>
      <xdr:col>24</xdr:col>
      <xdr:colOff>63500</xdr:colOff>
      <xdr:row>78</xdr:row>
      <xdr:rowOff>164694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32917"/>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157798</xdr:rowOff>
    </xdr:from>
    <xdr:to>
      <xdr:col>19</xdr:col>
      <xdr:colOff>177800</xdr:colOff>
      <xdr:row>78</xdr:row>
      <xdr:rowOff>159817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089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150577</xdr:rowOff>
    </xdr:from>
    <xdr:to>
      <xdr:col>15</xdr:col>
      <xdr:colOff>50800</xdr:colOff>
      <xdr:row>78</xdr:row>
      <xdr:rowOff>157798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3677"/>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150540</xdr:rowOff>
    </xdr:from>
    <xdr:to>
      <xdr:col>10</xdr:col>
      <xdr:colOff>114300</xdr:colOff>
      <xdr:row>78</xdr:row>
      <xdr:rowOff>150577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2364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113894</xdr:rowOff>
    </xdr:from>
    <xdr:to>
      <xdr:col>24</xdr:col>
      <xdr:colOff>114300</xdr:colOff>
      <xdr:row>79</xdr:row>
      <xdr:rowOff>44044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28821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109017</xdr:rowOff>
    </xdr:from>
    <xdr:to>
      <xdr:col>20</xdr:col>
      <xdr:colOff>38100</xdr:colOff>
      <xdr:row>79</xdr:row>
      <xdr:rowOff>39167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30294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106998</xdr:rowOff>
    </xdr:from>
    <xdr:to>
      <xdr:col>15</xdr:col>
      <xdr:colOff>101600</xdr:colOff>
      <xdr:row>79</xdr:row>
      <xdr:rowOff>37148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28275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99777</xdr:rowOff>
    </xdr:from>
    <xdr:to>
      <xdr:col>10</xdr:col>
      <xdr:colOff>165100</xdr:colOff>
      <xdr:row>79</xdr:row>
      <xdr:rowOff>29927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21054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99740</xdr:rowOff>
    </xdr:from>
    <xdr:to>
      <xdr:col>6</xdr:col>
      <xdr:colOff>38100</xdr:colOff>
      <xdr:row>79</xdr:row>
      <xdr:rowOff>29890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21017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141057</xdr:rowOff>
    </xdr:from>
    <xdr:to>
      <xdr:col>24</xdr:col>
      <xdr:colOff>63500</xdr:colOff>
      <xdr:row>94</xdr:row>
      <xdr:rowOff>84189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85907"/>
          <a:ext cx="838200" cy="1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73276</xdr:rowOff>
    </xdr:from>
    <xdr:to>
      <xdr:col>19</xdr:col>
      <xdr:colOff>177800</xdr:colOff>
      <xdr:row>94</xdr:row>
      <xdr:rowOff>84189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89576"/>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73276</xdr:rowOff>
    </xdr:from>
    <xdr:to>
      <xdr:col>15</xdr:col>
      <xdr:colOff>50800</xdr:colOff>
      <xdr:row>95</xdr:row>
      <xdr:rowOff>9505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89576"/>
          <a:ext cx="889000" cy="10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9505</xdr:rowOff>
    </xdr:from>
    <xdr:to>
      <xdr:col>10</xdr:col>
      <xdr:colOff>114300</xdr:colOff>
      <xdr:row>95</xdr:row>
      <xdr:rowOff>36472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97255"/>
          <a:ext cx="889000" cy="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90257</xdr:rowOff>
    </xdr:from>
    <xdr:to>
      <xdr:col>24</xdr:col>
      <xdr:colOff>114300</xdr:colOff>
      <xdr:row>94</xdr:row>
      <xdr:rowOff>20407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113134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8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33389</xdr:rowOff>
    </xdr:from>
    <xdr:to>
      <xdr:col>20</xdr:col>
      <xdr:colOff>38100</xdr:colOff>
      <xdr:row>94</xdr:row>
      <xdr:rowOff>134989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151516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2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22476</xdr:rowOff>
    </xdr:from>
    <xdr:to>
      <xdr:col>15</xdr:col>
      <xdr:colOff>101600</xdr:colOff>
      <xdr:row>94</xdr:row>
      <xdr:rowOff>124076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140603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1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130155</xdr:rowOff>
    </xdr:from>
    <xdr:to>
      <xdr:col>10</xdr:col>
      <xdr:colOff>165100</xdr:colOff>
      <xdr:row>95</xdr:row>
      <xdr:rowOff>60305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76832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157122</xdr:rowOff>
    </xdr:from>
    <xdr:to>
      <xdr:col>6</xdr:col>
      <xdr:colOff>38100</xdr:colOff>
      <xdr:row>95</xdr:row>
      <xdr:rowOff>87272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103799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4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112798</xdr:rowOff>
    </xdr:from>
    <xdr:to>
      <xdr:col>55</xdr:col>
      <xdr:colOff>0</xdr:colOff>
      <xdr:row>37</xdr:row>
      <xdr:rowOff>116726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56448"/>
          <a:ext cx="8382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31366</xdr:rowOff>
    </xdr:from>
    <xdr:to>
      <xdr:col>50</xdr:col>
      <xdr:colOff>114300</xdr:colOff>
      <xdr:row>37</xdr:row>
      <xdr:rowOff>116726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75016"/>
          <a:ext cx="889000" cy="8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60540</xdr:rowOff>
    </xdr:from>
    <xdr:to>
      <xdr:col>45</xdr:col>
      <xdr:colOff>177800</xdr:colOff>
      <xdr:row>37</xdr:row>
      <xdr:rowOff>31366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1290"/>
          <a:ext cx="889000" cy="3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60540</xdr:rowOff>
    </xdr:from>
    <xdr:to>
      <xdr:col>41</xdr:col>
      <xdr:colOff>50800</xdr:colOff>
      <xdr:row>38</xdr:row>
      <xdr:rowOff>322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1290"/>
          <a:ext cx="889000" cy="4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61998</xdr:rowOff>
    </xdr:from>
    <xdr:to>
      <xdr:col>55</xdr:col>
      <xdr:colOff>50800</xdr:colOff>
      <xdr:row>37</xdr:row>
      <xdr:rowOff>163598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40425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65926</xdr:rowOff>
    </xdr:from>
    <xdr:to>
      <xdr:col>50</xdr:col>
      <xdr:colOff>165100</xdr:colOff>
      <xdr:row>37</xdr:row>
      <xdr:rowOff>167526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158652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152016</xdr:rowOff>
    </xdr:from>
    <xdr:to>
      <xdr:col>46</xdr:col>
      <xdr:colOff>38100</xdr:colOff>
      <xdr:row>37</xdr:row>
      <xdr:rowOff>82166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73293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9740</xdr:rowOff>
    </xdr:from>
    <xdr:to>
      <xdr:col>41</xdr:col>
      <xdr:colOff>101600</xdr:colOff>
      <xdr:row>35</xdr:row>
      <xdr:rowOff>111340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102467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0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120972</xdr:rowOff>
    </xdr:from>
    <xdr:to>
      <xdr:col>36</xdr:col>
      <xdr:colOff>165100</xdr:colOff>
      <xdr:row>38</xdr:row>
      <xdr:rowOff>51122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42249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134435</xdr:rowOff>
    </xdr:from>
    <xdr:to>
      <xdr:col>55</xdr:col>
      <xdr:colOff>0</xdr:colOff>
      <xdr:row>57</xdr:row>
      <xdr:rowOff>155517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7085"/>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155517</xdr:rowOff>
    </xdr:from>
    <xdr:to>
      <xdr:col>50</xdr:col>
      <xdr:colOff>114300</xdr:colOff>
      <xdr:row>58</xdr:row>
      <xdr:rowOff>15769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28167"/>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164981</xdr:rowOff>
    </xdr:from>
    <xdr:to>
      <xdr:col>45</xdr:col>
      <xdr:colOff>177800</xdr:colOff>
      <xdr:row>58</xdr:row>
      <xdr:rowOff>15769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37631"/>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164981</xdr:rowOff>
    </xdr:from>
    <xdr:to>
      <xdr:col>41</xdr:col>
      <xdr:colOff>50800</xdr:colOff>
      <xdr:row>58</xdr:row>
      <xdr:rowOff>44746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37631"/>
          <a:ext cx="889000" cy="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83635</xdr:rowOff>
    </xdr:from>
    <xdr:to>
      <xdr:col>55</xdr:col>
      <xdr:colOff>50800</xdr:colOff>
      <xdr:row>58</xdr:row>
      <xdr:rowOff>13785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62062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104717</xdr:rowOff>
    </xdr:from>
    <xdr:to>
      <xdr:col>50</xdr:col>
      <xdr:colOff>165100</xdr:colOff>
      <xdr:row>58</xdr:row>
      <xdr:rowOff>34867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25994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136419</xdr:rowOff>
    </xdr:from>
    <xdr:to>
      <xdr:col>46</xdr:col>
      <xdr:colOff>38100</xdr:colOff>
      <xdr:row>58</xdr:row>
      <xdr:rowOff>66569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114181</xdr:rowOff>
    </xdr:from>
    <xdr:to>
      <xdr:col>41</xdr:col>
      <xdr:colOff>101600</xdr:colOff>
      <xdr:row>58</xdr:row>
      <xdr:rowOff>44331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35458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165396</xdr:rowOff>
    </xdr:from>
    <xdr:to>
      <xdr:col>36</xdr:col>
      <xdr:colOff>165100</xdr:colOff>
      <xdr:row>58</xdr:row>
      <xdr:rowOff>95546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3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88785</xdr:rowOff>
    </xdr:from>
    <xdr:to>
      <xdr:col>55</xdr:col>
      <xdr:colOff>0</xdr:colOff>
      <xdr:row>79</xdr:row>
      <xdr:rowOff>7569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90435"/>
          <a:ext cx="838200" cy="2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160249</xdr:rowOff>
    </xdr:from>
    <xdr:to>
      <xdr:col>50</xdr:col>
      <xdr:colOff>114300</xdr:colOff>
      <xdr:row>79</xdr:row>
      <xdr:rowOff>7569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3349"/>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155054</xdr:rowOff>
    </xdr:from>
    <xdr:to>
      <xdr:col>45</xdr:col>
      <xdr:colOff>177800</xdr:colOff>
      <xdr:row>78</xdr:row>
      <xdr:rowOff>160249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8154"/>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155054</xdr:rowOff>
    </xdr:from>
    <xdr:to>
      <xdr:col>41</xdr:col>
      <xdr:colOff>50800</xdr:colOff>
      <xdr:row>79</xdr:row>
      <xdr:rowOff>16751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815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37985</xdr:rowOff>
    </xdr:from>
    <xdr:to>
      <xdr:col>55</xdr:col>
      <xdr:colOff>50800</xdr:colOff>
      <xdr:row>77</xdr:row>
      <xdr:rowOff>139585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60862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9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128219</xdr:rowOff>
    </xdr:from>
    <xdr:to>
      <xdr:col>50</xdr:col>
      <xdr:colOff>165100</xdr:colOff>
      <xdr:row>79</xdr:row>
      <xdr:rowOff>58369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49496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109449</xdr:rowOff>
    </xdr:from>
    <xdr:to>
      <xdr:col>46</xdr:col>
      <xdr:colOff>38100</xdr:colOff>
      <xdr:row>79</xdr:row>
      <xdr:rowOff>39599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30726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104254</xdr:rowOff>
    </xdr:from>
    <xdr:to>
      <xdr:col>41</xdr:col>
      <xdr:colOff>101600</xdr:colOff>
      <xdr:row>79</xdr:row>
      <xdr:rowOff>34404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25531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7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137401</xdr:rowOff>
    </xdr:from>
    <xdr:to>
      <xdr:col>36</xdr:col>
      <xdr:colOff>165100</xdr:colOff>
      <xdr:row>79</xdr:row>
      <xdr:rowOff>67551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58678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0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65643</xdr:rowOff>
    </xdr:from>
    <xdr:to>
      <xdr:col>55</xdr:col>
      <xdr:colOff>0</xdr:colOff>
      <xdr:row>98</xdr:row>
      <xdr:rowOff>76662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67743"/>
          <a:ext cx="8382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65643</xdr:rowOff>
    </xdr:from>
    <xdr:to>
      <xdr:col>50</xdr:col>
      <xdr:colOff>114300</xdr:colOff>
      <xdr:row>98</xdr:row>
      <xdr:rowOff>70690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7743"/>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65382</xdr:rowOff>
    </xdr:from>
    <xdr:to>
      <xdr:col>45</xdr:col>
      <xdr:colOff>177800</xdr:colOff>
      <xdr:row>98</xdr:row>
      <xdr:rowOff>70690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67482"/>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65382</xdr:rowOff>
    </xdr:from>
    <xdr:to>
      <xdr:col>41</xdr:col>
      <xdr:colOff>50800</xdr:colOff>
      <xdr:row>98</xdr:row>
      <xdr:rowOff>96346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7482"/>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25862</xdr:rowOff>
    </xdr:from>
    <xdr:to>
      <xdr:col>55</xdr:col>
      <xdr:colOff>50800</xdr:colOff>
      <xdr:row>98</xdr:row>
      <xdr:rowOff>127462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14843</xdr:rowOff>
    </xdr:from>
    <xdr:to>
      <xdr:col>50</xdr:col>
      <xdr:colOff>165100</xdr:colOff>
      <xdr:row>98</xdr:row>
      <xdr:rowOff>116443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107570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19890</xdr:rowOff>
    </xdr:from>
    <xdr:to>
      <xdr:col>46</xdr:col>
      <xdr:colOff>38100</xdr:colOff>
      <xdr:row>98</xdr:row>
      <xdr:rowOff>121490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112617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14582</xdr:rowOff>
    </xdr:from>
    <xdr:to>
      <xdr:col>41</xdr:col>
      <xdr:colOff>101600</xdr:colOff>
      <xdr:row>98</xdr:row>
      <xdr:rowOff>116182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107309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45546</xdr:rowOff>
    </xdr:from>
    <xdr:to>
      <xdr:col>36</xdr:col>
      <xdr:colOff>165100</xdr:colOff>
      <xdr:row>98</xdr:row>
      <xdr:rowOff>147146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138273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40005</xdr:rowOff>
    </xdr:from>
    <xdr:to>
      <xdr:col>85</xdr:col>
      <xdr:colOff>127000</xdr:colOff>
      <xdr:row>39</xdr:row>
      <xdr:rowOff>42811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6555"/>
          <a:ext cx="8382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5906</xdr:rowOff>
    </xdr:from>
    <xdr:to>
      <xdr:col>81</xdr:col>
      <xdr:colOff>50800</xdr:colOff>
      <xdr:row>39</xdr:row>
      <xdr:rowOff>40005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2456"/>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154115</xdr:rowOff>
    </xdr:from>
    <xdr:to>
      <xdr:col>76</xdr:col>
      <xdr:colOff>114300</xdr:colOff>
      <xdr:row>39</xdr:row>
      <xdr:rowOff>5906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6921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16713</xdr:rowOff>
    </xdr:from>
    <xdr:to>
      <xdr:col>71</xdr:col>
      <xdr:colOff>177800</xdr:colOff>
      <xdr:row>38</xdr:row>
      <xdr:rowOff>154115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017463"/>
          <a:ext cx="889000" cy="6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163461</xdr:rowOff>
    </xdr:from>
    <xdr:to>
      <xdr:col>85</xdr:col>
      <xdr:colOff>177800</xdr:colOff>
      <xdr:row>39</xdr:row>
      <xdr:rowOff>93611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78388</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81932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126556</xdr:rowOff>
    </xdr:from>
    <xdr:to>
      <xdr:col>76</xdr:col>
      <xdr:colOff>165100</xdr:colOff>
      <xdr:row>39</xdr:row>
      <xdr:rowOff>56706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47833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103315</xdr:rowOff>
    </xdr:from>
    <xdr:to>
      <xdr:col>72</xdr:col>
      <xdr:colOff>38100</xdr:colOff>
      <xdr:row>39</xdr:row>
      <xdr:rowOff>33465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24592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137363</xdr:rowOff>
    </xdr:from>
    <xdr:to>
      <xdr:col>67</xdr:col>
      <xdr:colOff>101600</xdr:colOff>
      <xdr:row>35</xdr:row>
      <xdr:rowOff>67513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84040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74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4936</xdr:rowOff>
    </xdr:from>
    <xdr:to>
      <xdr:col>85</xdr:col>
      <xdr:colOff>127000</xdr:colOff>
      <xdr:row>78</xdr:row>
      <xdr:rowOff>5798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8036"/>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5798</xdr:rowOff>
    </xdr:from>
    <xdr:to>
      <xdr:col>81</xdr:col>
      <xdr:colOff>50800</xdr:colOff>
      <xdr:row>78</xdr:row>
      <xdr:rowOff>33189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78898"/>
          <a:ext cx="889000" cy="2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33189</xdr:rowOff>
    </xdr:from>
    <xdr:to>
      <xdr:col>76</xdr:col>
      <xdr:colOff>114300</xdr:colOff>
      <xdr:row>78</xdr:row>
      <xdr:rowOff>48397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06289"/>
          <a:ext cx="8890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45069</xdr:rowOff>
    </xdr:from>
    <xdr:to>
      <xdr:col>71</xdr:col>
      <xdr:colOff>177800</xdr:colOff>
      <xdr:row>78</xdr:row>
      <xdr:rowOff>48397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18169"/>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125586</xdr:rowOff>
    </xdr:from>
    <xdr:to>
      <xdr:col>85</xdr:col>
      <xdr:colOff>177800</xdr:colOff>
      <xdr:row>78</xdr:row>
      <xdr:rowOff>55736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126448</xdr:rowOff>
    </xdr:from>
    <xdr:to>
      <xdr:col>81</xdr:col>
      <xdr:colOff>101600</xdr:colOff>
      <xdr:row>78</xdr:row>
      <xdr:rowOff>56598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47725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153839</xdr:rowOff>
    </xdr:from>
    <xdr:to>
      <xdr:col>76</xdr:col>
      <xdr:colOff>165100</xdr:colOff>
      <xdr:row>78</xdr:row>
      <xdr:rowOff>83989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75116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169047</xdr:rowOff>
    </xdr:from>
    <xdr:to>
      <xdr:col>72</xdr:col>
      <xdr:colOff>38100</xdr:colOff>
      <xdr:row>78</xdr:row>
      <xdr:rowOff>99197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90324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165719</xdr:rowOff>
    </xdr:from>
    <xdr:to>
      <xdr:col>67</xdr:col>
      <xdr:colOff>101600</xdr:colOff>
      <xdr:row>78</xdr:row>
      <xdr:rowOff>95869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86996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6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90863</xdr:rowOff>
    </xdr:from>
    <xdr:to>
      <xdr:col>85</xdr:col>
      <xdr:colOff>127000</xdr:colOff>
      <xdr:row>98</xdr:row>
      <xdr:rowOff>97219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2963"/>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93596</xdr:rowOff>
    </xdr:from>
    <xdr:to>
      <xdr:col>81</xdr:col>
      <xdr:colOff>50800</xdr:colOff>
      <xdr:row>98</xdr:row>
      <xdr:rowOff>97219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5696"/>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93596</xdr:rowOff>
    </xdr:from>
    <xdr:to>
      <xdr:col>76</xdr:col>
      <xdr:colOff>114300</xdr:colOff>
      <xdr:row>98</xdr:row>
      <xdr:rowOff>105556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5696"/>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105556</xdr:rowOff>
    </xdr:from>
    <xdr:to>
      <xdr:col>71</xdr:col>
      <xdr:colOff>177800</xdr:colOff>
      <xdr:row>98</xdr:row>
      <xdr:rowOff>114753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7656"/>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40063</xdr:rowOff>
    </xdr:from>
    <xdr:to>
      <xdr:col>85</xdr:col>
      <xdr:colOff>177800</xdr:colOff>
      <xdr:row>98</xdr:row>
      <xdr:rowOff>141663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46419</xdr:rowOff>
    </xdr:from>
    <xdr:to>
      <xdr:col>81</xdr:col>
      <xdr:colOff>101600</xdr:colOff>
      <xdr:row>98</xdr:row>
      <xdr:rowOff>148019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139146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42796</xdr:rowOff>
    </xdr:from>
    <xdr:to>
      <xdr:col>76</xdr:col>
      <xdr:colOff>165100</xdr:colOff>
      <xdr:row>98</xdr:row>
      <xdr:rowOff>144396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135523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54756</xdr:rowOff>
    </xdr:from>
    <xdr:to>
      <xdr:col>72</xdr:col>
      <xdr:colOff>38100</xdr:colOff>
      <xdr:row>98</xdr:row>
      <xdr:rowOff>156356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147483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63953</xdr:rowOff>
    </xdr:from>
    <xdr:to>
      <xdr:col>67</xdr:col>
      <xdr:colOff>101600</xdr:colOff>
      <xdr:row>98</xdr:row>
      <xdr:rowOff>165553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156680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43821</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037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164471</xdr:rowOff>
    </xdr:from>
    <xdr:to>
      <xdr:col>98</xdr:col>
      <xdr:colOff>38100</xdr:colOff>
      <xdr:row>39</xdr:row>
      <xdr:rowOff>94621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85748</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77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120932</xdr:rowOff>
    </xdr:from>
    <xdr:to>
      <xdr:col>116</xdr:col>
      <xdr:colOff>63500</xdr:colOff>
      <xdr:row>58</xdr:row>
      <xdr:rowOff>121161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6503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121161</xdr:rowOff>
    </xdr:from>
    <xdr:to>
      <xdr:col>111</xdr:col>
      <xdr:colOff>177800</xdr:colOff>
      <xdr:row>58</xdr:row>
      <xdr:rowOff>121389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6526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38247</xdr:rowOff>
    </xdr:from>
    <xdr:to>
      <xdr:col>107</xdr:col>
      <xdr:colOff>50800</xdr:colOff>
      <xdr:row>58</xdr:row>
      <xdr:rowOff>121389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82347"/>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38247</xdr:rowOff>
    </xdr:from>
    <xdr:to>
      <xdr:col>102</xdr:col>
      <xdr:colOff>114300</xdr:colOff>
      <xdr:row>58</xdr:row>
      <xdr:rowOff>124452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82347"/>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70132</xdr:rowOff>
    </xdr:from>
    <xdr:to>
      <xdr:col>116</xdr:col>
      <xdr:colOff>114300</xdr:colOff>
      <xdr:row>59</xdr:row>
      <xdr:rowOff>282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156509</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9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70361</xdr:rowOff>
    </xdr:from>
    <xdr:to>
      <xdr:col>112</xdr:col>
      <xdr:colOff>38100</xdr:colOff>
      <xdr:row>59</xdr:row>
      <xdr:rowOff>511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163088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07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70589</xdr:rowOff>
    </xdr:from>
    <xdr:to>
      <xdr:col>107</xdr:col>
      <xdr:colOff>101600</xdr:colOff>
      <xdr:row>59</xdr:row>
      <xdr:rowOff>739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163316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0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158897</xdr:rowOff>
    </xdr:from>
    <xdr:to>
      <xdr:col>102</xdr:col>
      <xdr:colOff>165100</xdr:colOff>
      <xdr:row>58</xdr:row>
      <xdr:rowOff>89047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80174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2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73652</xdr:rowOff>
    </xdr:from>
    <xdr:to>
      <xdr:col>98</xdr:col>
      <xdr:colOff>38100</xdr:colOff>
      <xdr:row>59</xdr:row>
      <xdr:rowOff>3802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166379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1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77826</xdr:rowOff>
    </xdr:from>
    <xdr:to>
      <xdr:col>116</xdr:col>
      <xdr:colOff>63500</xdr:colOff>
      <xdr:row>77</xdr:row>
      <xdr:rowOff>98146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79476"/>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98146</xdr:rowOff>
    </xdr:from>
    <xdr:to>
      <xdr:col>111</xdr:col>
      <xdr:colOff>177800</xdr:colOff>
      <xdr:row>77</xdr:row>
      <xdr:rowOff>109220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99796"/>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109220</xdr:rowOff>
    </xdr:from>
    <xdr:to>
      <xdr:col>107</xdr:col>
      <xdr:colOff>50800</xdr:colOff>
      <xdr:row>77</xdr:row>
      <xdr:rowOff>124980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10870"/>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124574</xdr:rowOff>
    </xdr:from>
    <xdr:to>
      <xdr:col>102</xdr:col>
      <xdr:colOff>114300</xdr:colOff>
      <xdr:row>77</xdr:row>
      <xdr:rowOff>124980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26224"/>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27026</xdr:rowOff>
    </xdr:from>
    <xdr:to>
      <xdr:col>116</xdr:col>
      <xdr:colOff>114300</xdr:colOff>
      <xdr:row>77</xdr:row>
      <xdr:rowOff>128626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5453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47346</xdr:rowOff>
    </xdr:from>
    <xdr:to>
      <xdr:col>112</xdr:col>
      <xdr:colOff>38100</xdr:colOff>
      <xdr:row>77</xdr:row>
      <xdr:rowOff>148946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140073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58420</xdr:rowOff>
    </xdr:from>
    <xdr:to>
      <xdr:col>107</xdr:col>
      <xdr:colOff>101600</xdr:colOff>
      <xdr:row>77</xdr:row>
      <xdr:rowOff>160020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151147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74180</xdr:rowOff>
    </xdr:from>
    <xdr:to>
      <xdr:col>102</xdr:col>
      <xdr:colOff>165100</xdr:colOff>
      <xdr:row>78</xdr:row>
      <xdr:rowOff>4330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166907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73774</xdr:rowOff>
    </xdr:from>
    <xdr:to>
      <xdr:col>98</xdr:col>
      <xdr:colOff>38100</xdr:colOff>
      <xdr:row>78</xdr:row>
      <xdr:rowOff>3924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166501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年度決算において、住民一人当たりのコストが類似団体内平均より特に高い水準にあるのは、扶助費となっている。</a:t>
          </a:r>
        </a:p>
        <a:p>
          <a:r>
            <a:rPr kumimoji="1" lang="ja-JP" altLang="en-US" sz="1300">
              <a:latin typeface="ＭＳ Ｐゴシック" panose="020B0600070205080204" pitchFamily="50" charset="-128"/>
              <a:ea typeface="ＭＳ Ｐゴシック" panose="020B0600070205080204" pitchFamily="50" charset="-128"/>
            </a:rPr>
            <a:t>　扶助費は、障害者自立支援給付費や子どものための教育・保育給付費、まち・ひと・しごと総合戦略事業として取り組んでいる福祉医療給付事業などの影響により類似団体内平均よりも大幅に高い水準で推移しており、類似団体内順位も上位にある。</a:t>
          </a:r>
        </a:p>
        <a:p>
          <a:r>
            <a:rPr kumimoji="1" lang="ja-JP" altLang="en-US" sz="1300">
              <a:latin typeface="ＭＳ Ｐゴシック" panose="020B0600070205080204" pitchFamily="50" charset="-128"/>
              <a:ea typeface="ＭＳ Ｐゴシック" panose="020B0600070205080204" pitchFamily="50" charset="-128"/>
            </a:rPr>
            <a:t>　一方で人件費については、類似団体内平均よりも低い水準で推移している。その要因は、行政改革大綱に基づく職員数の適正化を図り減少したことや廃棄物処理業務や救急・消防業務などを一部事務組合で行っていること、業務委託等の推進により一部事務組合負担金や委託料へシフト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その他の費目については、おおむね類似団体平均よりも低い水準で推移している。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今後も市民サービスの質を維持し、より効果的な財政運営を行うため事務事業の見直しを行い、経費削減と効率化に努める。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42,641
41,991
82.96
26,542,971
25,908,648
453,181
12,120,600
22,113,421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41973</xdr:rowOff>
    </xdr:from>
    <xdr:to>
      <xdr:col>24</xdr:col>
      <xdr:colOff>63500</xdr:colOff>
      <xdr:row>36</xdr:row>
      <xdr:rowOff>57404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4173"/>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47498</xdr:rowOff>
    </xdr:from>
    <xdr:to>
      <xdr:col>19</xdr:col>
      <xdr:colOff>177800</xdr:colOff>
      <xdr:row>36</xdr:row>
      <xdr:rowOff>57404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96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47498</xdr:rowOff>
    </xdr:from>
    <xdr:to>
      <xdr:col>15</xdr:col>
      <xdr:colOff>50800</xdr:colOff>
      <xdr:row>36</xdr:row>
      <xdr:rowOff>64072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1969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57404</xdr:rowOff>
    </xdr:from>
    <xdr:to>
      <xdr:col>10</xdr:col>
      <xdr:colOff>114300</xdr:colOff>
      <xdr:row>36</xdr:row>
      <xdr:rowOff>64072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960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162623</xdr:rowOff>
    </xdr:from>
    <xdr:to>
      <xdr:col>24</xdr:col>
      <xdr:colOff>114300</xdr:colOff>
      <xdr:row>36</xdr:row>
      <xdr:rowOff>92773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141050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6604</xdr:rowOff>
    </xdr:from>
    <xdr:to>
      <xdr:col>20</xdr:col>
      <xdr:colOff>38100</xdr:colOff>
      <xdr:row>36</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168148</xdr:rowOff>
    </xdr:from>
    <xdr:to>
      <xdr:col>15</xdr:col>
      <xdr:colOff>101600</xdr:colOff>
      <xdr:row>36</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13272</xdr:rowOff>
    </xdr:from>
    <xdr:to>
      <xdr:col>10</xdr:col>
      <xdr:colOff>165100</xdr:colOff>
      <xdr:row>36</xdr:row>
      <xdr:rowOff>114872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105999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xdr:rowOff>
    </xdr:from>
    <xdr:to>
      <xdr:col>6</xdr:col>
      <xdr:colOff>38100</xdr:colOff>
      <xdr:row>36</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99331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110789</xdr:rowOff>
    </xdr:from>
    <xdr:to>
      <xdr:col>24</xdr:col>
      <xdr:colOff>63500</xdr:colOff>
      <xdr:row>58</xdr:row>
      <xdr:rowOff>121889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4889"/>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121889</xdr:rowOff>
    </xdr:from>
    <xdr:to>
      <xdr:col>19</xdr:col>
      <xdr:colOff>177800</xdr:colOff>
      <xdr:row>58</xdr:row>
      <xdr:rowOff>123443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598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1784</xdr:rowOff>
    </xdr:from>
    <xdr:to>
      <xdr:col>15</xdr:col>
      <xdr:colOff>50800</xdr:colOff>
      <xdr:row>58</xdr:row>
      <xdr:rowOff>123443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5884"/>
          <a:ext cx="889000" cy="1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1784</xdr:rowOff>
    </xdr:from>
    <xdr:to>
      <xdr:col>10</xdr:col>
      <xdr:colOff>114300</xdr:colOff>
      <xdr:row>58</xdr:row>
      <xdr:rowOff>139005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5884"/>
          <a:ext cx="889000" cy="1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59989</xdr:rowOff>
    </xdr:from>
    <xdr:to>
      <xdr:col>24</xdr:col>
      <xdr:colOff>114300</xdr:colOff>
      <xdr:row>58</xdr:row>
      <xdr:rowOff>161589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146366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71089</xdr:rowOff>
    </xdr:from>
    <xdr:to>
      <xdr:col>20</xdr:col>
      <xdr:colOff>38100</xdr:colOff>
      <xdr:row>59</xdr:row>
      <xdr:rowOff>1239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163816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72643</xdr:rowOff>
    </xdr:from>
    <xdr:to>
      <xdr:col>15</xdr:col>
      <xdr:colOff>101600</xdr:colOff>
      <xdr:row>59</xdr:row>
      <xdr:rowOff>2793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165370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122434</xdr:rowOff>
    </xdr:from>
    <xdr:to>
      <xdr:col>10</xdr:col>
      <xdr:colOff>165100</xdr:colOff>
      <xdr:row>58</xdr:row>
      <xdr:rowOff>52584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43711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8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88205</xdr:rowOff>
    </xdr:from>
    <xdr:to>
      <xdr:col>6</xdr:col>
      <xdr:colOff>38100</xdr:colOff>
      <xdr:row>59</xdr:row>
      <xdr:rowOff>18355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153919</xdr:rowOff>
    </xdr:from>
    <xdr:to>
      <xdr:col>24</xdr:col>
      <xdr:colOff>63500</xdr:colOff>
      <xdr:row>75</xdr:row>
      <xdr:rowOff>981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41219"/>
          <a:ext cx="8382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154751</xdr:rowOff>
    </xdr:from>
    <xdr:to>
      <xdr:col>19</xdr:col>
      <xdr:colOff>177800</xdr:colOff>
      <xdr:row>75</xdr:row>
      <xdr:rowOff>981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42051"/>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154751</xdr:rowOff>
    </xdr:from>
    <xdr:to>
      <xdr:col>15</xdr:col>
      <xdr:colOff>50800</xdr:colOff>
      <xdr:row>75</xdr:row>
      <xdr:rowOff>113859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2051"/>
          <a:ext cx="889000" cy="13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113859</xdr:rowOff>
    </xdr:from>
    <xdr:to>
      <xdr:col>10</xdr:col>
      <xdr:colOff>114300</xdr:colOff>
      <xdr:row>75</xdr:row>
      <xdr:rowOff>125468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2609"/>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103119</xdr:rowOff>
    </xdr:from>
    <xdr:to>
      <xdr:col>24</xdr:col>
      <xdr:colOff>114300</xdr:colOff>
      <xdr:row>75</xdr:row>
      <xdr:rowOff>33269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125996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4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121631</xdr:rowOff>
    </xdr:from>
    <xdr:to>
      <xdr:col>20</xdr:col>
      <xdr:colOff>38100</xdr:colOff>
      <xdr:row>75</xdr:row>
      <xdr:rowOff>51781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68308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8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103951</xdr:rowOff>
    </xdr:from>
    <xdr:to>
      <xdr:col>15</xdr:col>
      <xdr:colOff>101600</xdr:colOff>
      <xdr:row>75</xdr:row>
      <xdr:rowOff>34101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50628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6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63059</xdr:rowOff>
    </xdr:from>
    <xdr:to>
      <xdr:col>10</xdr:col>
      <xdr:colOff>165100</xdr:colOff>
      <xdr:row>75</xdr:row>
      <xdr:rowOff>164660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1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74668</xdr:rowOff>
    </xdr:from>
    <xdr:to>
      <xdr:col>6</xdr:col>
      <xdr:colOff>38100</xdr:colOff>
      <xdr:row>76</xdr:row>
      <xdr:rowOff>4818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21345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39455</xdr:rowOff>
    </xdr:from>
    <xdr:to>
      <xdr:col>24</xdr:col>
      <xdr:colOff>63500</xdr:colOff>
      <xdr:row>97</xdr:row>
      <xdr:rowOff>40593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70105"/>
          <a:ext cx="8382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40593</xdr:rowOff>
    </xdr:from>
    <xdr:to>
      <xdr:col>19</xdr:col>
      <xdr:colOff>177800</xdr:colOff>
      <xdr:row>97</xdr:row>
      <xdr:rowOff>71811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71243"/>
          <a:ext cx="889000" cy="3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71811</xdr:rowOff>
    </xdr:from>
    <xdr:to>
      <xdr:col>15</xdr:col>
      <xdr:colOff>50800</xdr:colOff>
      <xdr:row>97</xdr:row>
      <xdr:rowOff>109922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02461"/>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109922</xdr:rowOff>
    </xdr:from>
    <xdr:to>
      <xdr:col>10</xdr:col>
      <xdr:colOff>114300</xdr:colOff>
      <xdr:row>97</xdr:row>
      <xdr:rowOff>127877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40572"/>
          <a:ext cx="889000" cy="1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160105</xdr:rowOff>
    </xdr:from>
    <xdr:to>
      <xdr:col>24</xdr:col>
      <xdr:colOff>114300</xdr:colOff>
      <xdr:row>97</xdr:row>
      <xdr:rowOff>90255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138532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161243</xdr:rowOff>
    </xdr:from>
    <xdr:to>
      <xdr:col>20</xdr:col>
      <xdr:colOff>38100</xdr:colOff>
      <xdr:row>97</xdr:row>
      <xdr:rowOff>91393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82520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21011</xdr:rowOff>
    </xdr:from>
    <xdr:to>
      <xdr:col>15</xdr:col>
      <xdr:colOff>101600</xdr:colOff>
      <xdr:row>97</xdr:row>
      <xdr:rowOff>122611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113738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59122</xdr:rowOff>
    </xdr:from>
    <xdr:to>
      <xdr:col>10</xdr:col>
      <xdr:colOff>165100</xdr:colOff>
      <xdr:row>97</xdr:row>
      <xdr:rowOff>160722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151849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8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77077</xdr:rowOff>
    </xdr:from>
    <xdr:to>
      <xdr:col>6</xdr:col>
      <xdr:colOff>38100</xdr:colOff>
      <xdr:row>98</xdr:row>
      <xdr:rowOff>7227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169804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159948</xdr:rowOff>
    </xdr:from>
    <xdr:to>
      <xdr:col>55</xdr:col>
      <xdr:colOff>0</xdr:colOff>
      <xdr:row>38</xdr:row>
      <xdr:rowOff>161580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750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156028</xdr:rowOff>
    </xdr:from>
    <xdr:to>
      <xdr:col>50</xdr:col>
      <xdr:colOff>114300</xdr:colOff>
      <xdr:row>38</xdr:row>
      <xdr:rowOff>159948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71128"/>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156028</xdr:rowOff>
    </xdr:from>
    <xdr:to>
      <xdr:col>45</xdr:col>
      <xdr:colOff>177800</xdr:colOff>
      <xdr:row>38</xdr:row>
      <xdr:rowOff>156355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7112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156355</xdr:rowOff>
    </xdr:from>
    <xdr:to>
      <xdr:col>41</xdr:col>
      <xdr:colOff>50800</xdr:colOff>
      <xdr:row>38</xdr:row>
      <xdr:rowOff>158641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7145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110780</xdr:rowOff>
    </xdr:from>
    <xdr:to>
      <xdr:col>55</xdr:col>
      <xdr:colOff>50800</xdr:colOff>
      <xdr:row>39</xdr:row>
      <xdr:rowOff>40930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25707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0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109148</xdr:rowOff>
    </xdr:from>
    <xdr:to>
      <xdr:col>50</xdr:col>
      <xdr:colOff>165100</xdr:colOff>
      <xdr:row>39</xdr:row>
      <xdr:rowOff>39298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30425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105228</xdr:rowOff>
    </xdr:from>
    <xdr:to>
      <xdr:col>46</xdr:col>
      <xdr:colOff>38100</xdr:colOff>
      <xdr:row>39</xdr:row>
      <xdr:rowOff>35378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26505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105555</xdr:rowOff>
    </xdr:from>
    <xdr:to>
      <xdr:col>41</xdr:col>
      <xdr:colOff>101600</xdr:colOff>
      <xdr:row>39</xdr:row>
      <xdr:rowOff>35705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26832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107841</xdr:rowOff>
    </xdr:from>
    <xdr:to>
      <xdr:col>36</xdr:col>
      <xdr:colOff>165100</xdr:colOff>
      <xdr:row>39</xdr:row>
      <xdr:rowOff>37991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29118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1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52360</xdr:rowOff>
    </xdr:from>
    <xdr:to>
      <xdr:col>55</xdr:col>
      <xdr:colOff>0</xdr:colOff>
      <xdr:row>58</xdr:row>
      <xdr:rowOff>76073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96460"/>
          <a:ext cx="8382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76073</xdr:rowOff>
    </xdr:from>
    <xdr:to>
      <xdr:col>50</xdr:col>
      <xdr:colOff>114300</xdr:colOff>
      <xdr:row>58</xdr:row>
      <xdr:rowOff>95352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0173"/>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29835</xdr:rowOff>
    </xdr:from>
    <xdr:to>
      <xdr:col>45</xdr:col>
      <xdr:colOff>177800</xdr:colOff>
      <xdr:row>58</xdr:row>
      <xdr:rowOff>95352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73935"/>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25872</xdr:rowOff>
    </xdr:from>
    <xdr:to>
      <xdr:col>41</xdr:col>
      <xdr:colOff>50800</xdr:colOff>
      <xdr:row>58</xdr:row>
      <xdr:rowOff>29835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69972"/>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1560</xdr:rowOff>
    </xdr:from>
    <xdr:to>
      <xdr:col>55</xdr:col>
      <xdr:colOff>50800</xdr:colOff>
      <xdr:row>58</xdr:row>
      <xdr:rowOff>103160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87937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25273</xdr:rowOff>
    </xdr:from>
    <xdr:to>
      <xdr:col>50</xdr:col>
      <xdr:colOff>165100</xdr:colOff>
      <xdr:row>58</xdr:row>
      <xdr:rowOff>126873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118000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44552</xdr:rowOff>
    </xdr:from>
    <xdr:to>
      <xdr:col>46</xdr:col>
      <xdr:colOff>38100</xdr:colOff>
      <xdr:row>58</xdr:row>
      <xdr:rowOff>146152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137279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150485</xdr:rowOff>
    </xdr:from>
    <xdr:to>
      <xdr:col>41</xdr:col>
      <xdr:colOff>101600</xdr:colOff>
      <xdr:row>58</xdr:row>
      <xdr:rowOff>80635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71762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146522</xdr:rowOff>
    </xdr:from>
    <xdr:to>
      <xdr:col>36</xdr:col>
      <xdr:colOff>165100</xdr:colOff>
      <xdr:row>58</xdr:row>
      <xdr:rowOff>76672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67799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24335</xdr:rowOff>
    </xdr:from>
    <xdr:to>
      <xdr:col>55</xdr:col>
      <xdr:colOff>0</xdr:colOff>
      <xdr:row>78</xdr:row>
      <xdr:rowOff>62982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97435"/>
          <a:ext cx="8382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143481</xdr:rowOff>
    </xdr:from>
    <xdr:to>
      <xdr:col>50</xdr:col>
      <xdr:colOff>114300</xdr:colOff>
      <xdr:row>78</xdr:row>
      <xdr:rowOff>24335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45131"/>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143481</xdr:rowOff>
    </xdr:from>
    <xdr:to>
      <xdr:col>45</xdr:col>
      <xdr:colOff>177800</xdr:colOff>
      <xdr:row>77</xdr:row>
      <xdr:rowOff>163452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45131"/>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163452</xdr:rowOff>
    </xdr:from>
    <xdr:to>
      <xdr:col>41</xdr:col>
      <xdr:colOff>50800</xdr:colOff>
      <xdr:row>78</xdr:row>
      <xdr:rowOff>90267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5102"/>
          <a:ext cx="889000" cy="9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12182</xdr:rowOff>
    </xdr:from>
    <xdr:to>
      <xdr:col>55</xdr:col>
      <xdr:colOff>50800</xdr:colOff>
      <xdr:row>78</xdr:row>
      <xdr:rowOff>113782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144985</xdr:rowOff>
    </xdr:from>
    <xdr:to>
      <xdr:col>50</xdr:col>
      <xdr:colOff>165100</xdr:colOff>
      <xdr:row>78</xdr:row>
      <xdr:rowOff>75135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66262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92681</xdr:rowOff>
    </xdr:from>
    <xdr:to>
      <xdr:col>46</xdr:col>
      <xdr:colOff>38100</xdr:colOff>
      <xdr:row>78</xdr:row>
      <xdr:rowOff>22831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6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112652</xdr:rowOff>
    </xdr:from>
    <xdr:to>
      <xdr:col>41</xdr:col>
      <xdr:colOff>101600</xdr:colOff>
      <xdr:row>78</xdr:row>
      <xdr:rowOff>42802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33929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39467</xdr:rowOff>
    </xdr:from>
    <xdr:to>
      <xdr:col>36</xdr:col>
      <xdr:colOff>165100</xdr:colOff>
      <xdr:row>78</xdr:row>
      <xdr:rowOff>141067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132194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90742</xdr:rowOff>
    </xdr:from>
    <xdr:to>
      <xdr:col>55</xdr:col>
      <xdr:colOff>0</xdr:colOff>
      <xdr:row>97</xdr:row>
      <xdr:rowOff>117205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21392"/>
          <a:ext cx="8382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67021</xdr:rowOff>
    </xdr:from>
    <xdr:to>
      <xdr:col>50</xdr:col>
      <xdr:colOff>114300</xdr:colOff>
      <xdr:row>97</xdr:row>
      <xdr:rowOff>117205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97671"/>
          <a:ext cx="889000" cy="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67021</xdr:rowOff>
    </xdr:from>
    <xdr:to>
      <xdr:col>45</xdr:col>
      <xdr:colOff>177800</xdr:colOff>
      <xdr:row>97</xdr:row>
      <xdr:rowOff>142878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97671"/>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142878</xdr:rowOff>
    </xdr:from>
    <xdr:to>
      <xdr:col>41</xdr:col>
      <xdr:colOff>50800</xdr:colOff>
      <xdr:row>98</xdr:row>
      <xdr:rowOff>51864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73528"/>
          <a:ext cx="889000" cy="8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39942</xdr:rowOff>
    </xdr:from>
    <xdr:to>
      <xdr:col>55</xdr:col>
      <xdr:colOff>50800</xdr:colOff>
      <xdr:row>97</xdr:row>
      <xdr:rowOff>141542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18369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66405</xdr:rowOff>
    </xdr:from>
    <xdr:to>
      <xdr:col>50</xdr:col>
      <xdr:colOff>165100</xdr:colOff>
      <xdr:row>97</xdr:row>
      <xdr:rowOff>168005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159132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16221</xdr:rowOff>
    </xdr:from>
    <xdr:to>
      <xdr:col>46</xdr:col>
      <xdr:colOff>38100</xdr:colOff>
      <xdr:row>97</xdr:row>
      <xdr:rowOff>117821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108948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92078</xdr:rowOff>
    </xdr:from>
    <xdr:to>
      <xdr:col>41</xdr:col>
      <xdr:colOff>101600</xdr:colOff>
      <xdr:row>98</xdr:row>
      <xdr:rowOff>22228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1064</xdr:rowOff>
    </xdr:from>
    <xdr:to>
      <xdr:col>36</xdr:col>
      <xdr:colOff>165100</xdr:colOff>
      <xdr:row>98</xdr:row>
      <xdr:rowOff>102664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93791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9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136248</xdr:rowOff>
    </xdr:from>
    <xdr:to>
      <xdr:col>85</xdr:col>
      <xdr:colOff>127000</xdr:colOff>
      <xdr:row>36</xdr:row>
      <xdr:rowOff>143769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08448"/>
          <a:ext cx="8382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143769</xdr:rowOff>
    </xdr:from>
    <xdr:to>
      <xdr:col>81</xdr:col>
      <xdr:colOff>50800</xdr:colOff>
      <xdr:row>36</xdr:row>
      <xdr:rowOff>163703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15969"/>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114348</xdr:rowOff>
    </xdr:from>
    <xdr:to>
      <xdr:col>76</xdr:col>
      <xdr:colOff>114300</xdr:colOff>
      <xdr:row>36</xdr:row>
      <xdr:rowOff>163703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86548"/>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114348</xdr:rowOff>
    </xdr:from>
    <xdr:to>
      <xdr:col>71</xdr:col>
      <xdr:colOff>177800</xdr:colOff>
      <xdr:row>36</xdr:row>
      <xdr:rowOff>147381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86548"/>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85448</xdr:rowOff>
    </xdr:from>
    <xdr:to>
      <xdr:col>85</xdr:col>
      <xdr:colOff>177800</xdr:colOff>
      <xdr:row>37</xdr:row>
      <xdr:rowOff>15598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92969</xdr:rowOff>
    </xdr:from>
    <xdr:to>
      <xdr:col>81</xdr:col>
      <xdr:colOff>101600</xdr:colOff>
      <xdr:row>37</xdr:row>
      <xdr:rowOff>23119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14246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112903</xdr:rowOff>
    </xdr:from>
    <xdr:to>
      <xdr:col>76</xdr:col>
      <xdr:colOff>165100</xdr:colOff>
      <xdr:row>37</xdr:row>
      <xdr:rowOff>43053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34180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63548</xdr:rowOff>
    </xdr:from>
    <xdr:to>
      <xdr:col>72</xdr:col>
      <xdr:colOff>38100</xdr:colOff>
      <xdr:row>36</xdr:row>
      <xdr:rowOff>165148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3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156275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2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96581</xdr:rowOff>
    </xdr:from>
    <xdr:to>
      <xdr:col>67</xdr:col>
      <xdr:colOff>101600</xdr:colOff>
      <xdr:row>37</xdr:row>
      <xdr:rowOff>26731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17858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27348</xdr:rowOff>
    </xdr:from>
    <xdr:to>
      <xdr:col>85</xdr:col>
      <xdr:colOff>127000</xdr:colOff>
      <xdr:row>57</xdr:row>
      <xdr:rowOff>110339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99998"/>
          <a:ext cx="838200" cy="8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110339</xdr:rowOff>
    </xdr:from>
    <xdr:to>
      <xdr:col>81</xdr:col>
      <xdr:colOff>50800</xdr:colOff>
      <xdr:row>57</xdr:row>
      <xdr:rowOff>115487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82989"/>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57148</xdr:rowOff>
    </xdr:from>
    <xdr:to>
      <xdr:col>76</xdr:col>
      <xdr:colOff>114300</xdr:colOff>
      <xdr:row>57</xdr:row>
      <xdr:rowOff>115487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29798"/>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57148</xdr:rowOff>
    </xdr:from>
    <xdr:to>
      <xdr:col>71</xdr:col>
      <xdr:colOff>177800</xdr:colOff>
      <xdr:row>57</xdr:row>
      <xdr:rowOff>107326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29798"/>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147998</xdr:rowOff>
    </xdr:from>
    <xdr:to>
      <xdr:col>85</xdr:col>
      <xdr:colOff>177800</xdr:colOff>
      <xdr:row>57</xdr:row>
      <xdr:rowOff>78148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126425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59539</xdr:rowOff>
    </xdr:from>
    <xdr:to>
      <xdr:col>81</xdr:col>
      <xdr:colOff>101600</xdr:colOff>
      <xdr:row>57</xdr:row>
      <xdr:rowOff>161139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152266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64687</xdr:rowOff>
    </xdr:from>
    <xdr:to>
      <xdr:col>76</xdr:col>
      <xdr:colOff>165100</xdr:colOff>
      <xdr:row>57</xdr:row>
      <xdr:rowOff>166287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157414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6348</xdr:rowOff>
    </xdr:from>
    <xdr:to>
      <xdr:col>72</xdr:col>
      <xdr:colOff>38100</xdr:colOff>
      <xdr:row>57</xdr:row>
      <xdr:rowOff>107948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56526</xdr:rowOff>
    </xdr:from>
    <xdr:to>
      <xdr:col>67</xdr:col>
      <xdr:colOff>101600</xdr:colOff>
      <xdr:row>57</xdr:row>
      <xdr:rowOff>158126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149253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40005</xdr:rowOff>
    </xdr:from>
    <xdr:to>
      <xdr:col>85</xdr:col>
      <xdr:colOff>127000</xdr:colOff>
      <xdr:row>79</xdr:row>
      <xdr:rowOff>42811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4555"/>
          <a:ext cx="8382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5905</xdr:rowOff>
    </xdr:from>
    <xdr:to>
      <xdr:col>81</xdr:col>
      <xdr:colOff>50800</xdr:colOff>
      <xdr:row>79</xdr:row>
      <xdr:rowOff>40005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50455"/>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154115</xdr:rowOff>
    </xdr:from>
    <xdr:to>
      <xdr:col>76</xdr:col>
      <xdr:colOff>114300</xdr:colOff>
      <xdr:row>79</xdr:row>
      <xdr:rowOff>5905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27215"/>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16713</xdr:rowOff>
    </xdr:from>
    <xdr:to>
      <xdr:col>71</xdr:col>
      <xdr:colOff>177800</xdr:colOff>
      <xdr:row>78</xdr:row>
      <xdr:rowOff>154115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875463"/>
          <a:ext cx="889000" cy="6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163461</xdr:rowOff>
    </xdr:from>
    <xdr:to>
      <xdr:col>85</xdr:col>
      <xdr:colOff>177800</xdr:colOff>
      <xdr:row>79</xdr:row>
      <xdr:rowOff>93611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78388</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160655</xdr:rowOff>
    </xdr:from>
    <xdr:to>
      <xdr:col>81</xdr:col>
      <xdr:colOff>101600</xdr:colOff>
      <xdr:row>79</xdr:row>
      <xdr:rowOff>90805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81932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126555</xdr:rowOff>
    </xdr:from>
    <xdr:to>
      <xdr:col>76</xdr:col>
      <xdr:colOff>165100</xdr:colOff>
      <xdr:row>79</xdr:row>
      <xdr:rowOff>56705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47832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9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103315</xdr:rowOff>
    </xdr:from>
    <xdr:to>
      <xdr:col>72</xdr:col>
      <xdr:colOff>38100</xdr:colOff>
      <xdr:row>79</xdr:row>
      <xdr:rowOff>33465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24592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6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137363</xdr:rowOff>
    </xdr:from>
    <xdr:to>
      <xdr:col>67</xdr:col>
      <xdr:colOff>101600</xdr:colOff>
      <xdr:row>75</xdr:row>
      <xdr:rowOff>67513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8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84040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4936</xdr:rowOff>
    </xdr:from>
    <xdr:to>
      <xdr:col>85</xdr:col>
      <xdr:colOff>127000</xdr:colOff>
      <xdr:row>98</xdr:row>
      <xdr:rowOff>5798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07036"/>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5798</xdr:rowOff>
    </xdr:from>
    <xdr:to>
      <xdr:col>81</xdr:col>
      <xdr:colOff>50800</xdr:colOff>
      <xdr:row>98</xdr:row>
      <xdr:rowOff>33189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07898"/>
          <a:ext cx="889000" cy="2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33189</xdr:rowOff>
    </xdr:from>
    <xdr:to>
      <xdr:col>76</xdr:col>
      <xdr:colOff>114300</xdr:colOff>
      <xdr:row>98</xdr:row>
      <xdr:rowOff>48397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5289"/>
          <a:ext cx="8890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45069</xdr:rowOff>
    </xdr:from>
    <xdr:to>
      <xdr:col>71</xdr:col>
      <xdr:colOff>177800</xdr:colOff>
      <xdr:row>98</xdr:row>
      <xdr:rowOff>48397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47169"/>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125586</xdr:rowOff>
    </xdr:from>
    <xdr:to>
      <xdr:col>85</xdr:col>
      <xdr:colOff>177800</xdr:colOff>
      <xdr:row>98</xdr:row>
      <xdr:rowOff>55736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126448</xdr:rowOff>
    </xdr:from>
    <xdr:to>
      <xdr:col>81</xdr:col>
      <xdr:colOff>101600</xdr:colOff>
      <xdr:row>98</xdr:row>
      <xdr:rowOff>56598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47725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153839</xdr:rowOff>
    </xdr:from>
    <xdr:to>
      <xdr:col>76</xdr:col>
      <xdr:colOff>165100</xdr:colOff>
      <xdr:row>98</xdr:row>
      <xdr:rowOff>83989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75116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169047</xdr:rowOff>
    </xdr:from>
    <xdr:to>
      <xdr:col>72</xdr:col>
      <xdr:colOff>38100</xdr:colOff>
      <xdr:row>98</xdr:row>
      <xdr:rowOff>99197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90324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165719</xdr:rowOff>
    </xdr:from>
    <xdr:to>
      <xdr:col>67</xdr:col>
      <xdr:colOff>101600</xdr:colOff>
      <xdr:row>98</xdr:row>
      <xdr:rowOff>95869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86996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年度決算において、住民一人当たりのコストが類似団体内平均より高い水準にあるのは、民生費となっている。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民生費については、障害者自立支援給付費、まち・ひと・しごと総合戦略事業として取り組んでいる福祉医療給付事業などの影響により、類似団体内平均よりも高い水準で推移している。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災害復旧費については、平成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年熊本地震により被災した本庁舎の建て替え事業により令和元年度は類似団体内平均よりも高い水準となっている。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その他の費目については、おおむね類似団体内平均よりも低い水準で推移している。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今後も市民サービスの維持・向上を確保しつつ、より効果的な財政運営を行うため、事務事業の見直しを行い経費削減・効率化に努める。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財政調整基残高については、債券運用や預金利息の積立て、また歳計剰余積立を行った結果、</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百万円増加し、財政調整基金残高の標準財政規模比が</a:t>
          </a:r>
          <a:r>
            <a:rPr kumimoji="1" lang="en-US" altLang="ja-JP" sz="1200">
              <a:latin typeface="ＭＳ ゴシック" pitchFamily="49" charset="-128"/>
              <a:ea typeface="ＭＳ ゴシック" pitchFamily="49" charset="-128"/>
            </a:rPr>
            <a:t>1.01</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年度の実質収支は黒字となっているが、固定資産税や法人市民税など市税の増や国補正により普通交付税が増額したことも要因の一つである。</a:t>
          </a:r>
        </a:p>
        <a:p>
          <a:r>
            <a:rPr kumimoji="1" lang="ja-JP" altLang="en-US" sz="1200">
              <a:latin typeface="ＭＳ ゴシック" pitchFamily="49" charset="-128"/>
              <a:ea typeface="ＭＳ ゴシック" pitchFamily="49" charset="-128"/>
            </a:rPr>
            <a:t>　今後は普通交付税が人口減少などに伴い減少していくと見込まれるため、引き続き事務事業の見直しを行い経費削減・効率化に努める。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前年度に引き続き全会計において黒字となっており、各会計とも適正な財政運営が図られている。</a:t>
          </a:r>
        </a:p>
        <a:p>
          <a:r>
            <a:rPr kumimoji="1" lang="ja-JP" altLang="en-US" sz="1400">
              <a:latin typeface="ＭＳ ゴシック" pitchFamily="49" charset="-128"/>
              <a:ea typeface="ＭＳ ゴシック" pitchFamily="49" charset="-128"/>
            </a:rPr>
            <a:t>　水道事業会計は、現金預金の減少による資産減に加えて、企業債や未払金などの負債が増加したことにより、黒字額が減少した。</a:t>
          </a:r>
        </a:p>
        <a:p>
          <a:r>
            <a:rPr kumimoji="1" lang="ja-JP" altLang="en-US" sz="1400">
              <a:latin typeface="ＭＳ ゴシック" pitchFamily="49" charset="-128"/>
              <a:ea typeface="ＭＳ ゴシック" pitchFamily="49" charset="-128"/>
            </a:rPr>
            <a:t>　一般会計は国補正で普通交付税が追加交付されたものの、臨時財政対策債の減や島原地域広域市町村圏組合常備消防負担金等の増加により黒字額は減少した。</a:t>
          </a:r>
        </a:p>
        <a:p>
          <a:r>
            <a:rPr kumimoji="1" lang="ja-JP" altLang="en-US" sz="1400">
              <a:latin typeface="ＭＳ ゴシック" pitchFamily="49" charset="-128"/>
              <a:ea typeface="ＭＳ ゴシック" pitchFamily="49" charset="-128"/>
            </a:rPr>
            <a:t>　国民健康保険事業特別会計や後期高齢者医療特別会計は前年度と同程度で推移しているが、温泉事業特別会計は前年度繰越金や温泉使用料が減少したことや、積立金の皆増や修繕費の増により黒字額が減少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今後も収納率向上、滞納額の縮減等の取り組みを行い、全会計において引き続き健全財政の維持に努めていく。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年度の元利償還金については、災害復旧事業債や臨時財政対策債の償還減により減小した。</a:t>
          </a:r>
        </a:p>
        <a:p>
          <a:r>
            <a:rPr kumimoji="1" lang="ja-JP" altLang="en-US" sz="1400">
              <a:latin typeface="ＭＳ ゴシック" pitchFamily="49" charset="-128"/>
              <a:ea typeface="ＭＳ ゴシック" pitchFamily="49" charset="-128"/>
            </a:rPr>
            <a:t>　また、控除される算入公債費等は、庁舎災害復旧事業の償還にかかる交付税措置額が増加する一方地域総合整備事業繰上償還による貸付金の減少により減少している。</a:t>
          </a:r>
        </a:p>
        <a:p>
          <a:r>
            <a:rPr kumimoji="1" lang="ja-JP" altLang="en-US" sz="1400">
              <a:latin typeface="ＭＳ ゴシック" pitchFamily="49" charset="-128"/>
              <a:ea typeface="ＭＳ ゴシック" pitchFamily="49" charset="-128"/>
            </a:rPr>
            <a:t>　実質公債費比率については、類似団体内順位も上位にあり、今後も公債費と交付税措置とのバランスに配慮しながら健全な財政運営に努める。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水道事業の地方債残高の増により公営企業債等繰入見込額が増となった一方、災害復旧事業債や臨時対策事業債の元利償還による地方債現在高の減少に伴い、結果として将来負担額は減となった（△</a:t>
          </a:r>
          <a:r>
            <a:rPr kumimoji="1" lang="en-US" altLang="ja-JP" sz="1400">
              <a:latin typeface="ＭＳ ゴシック" pitchFamily="49" charset="-128"/>
              <a:ea typeface="ＭＳ ゴシック" pitchFamily="49" charset="-128"/>
            </a:rPr>
            <a:t>553</a:t>
          </a:r>
          <a:r>
            <a:rPr kumimoji="1" lang="ja-JP" altLang="en-US" sz="1400">
              <a:latin typeface="ＭＳ ゴシック" pitchFamily="49" charset="-128"/>
              <a:ea typeface="ＭＳ ゴシック" pitchFamily="49" charset="-128"/>
            </a:rPr>
            <a:t>百万円）。</a:t>
          </a:r>
        </a:p>
        <a:p>
          <a:r>
            <a:rPr kumimoji="1" lang="ja-JP" altLang="en-US" sz="1400">
              <a:latin typeface="ＭＳ ゴシック" pitchFamily="49" charset="-128"/>
              <a:ea typeface="ＭＳ ゴシック" pitchFamily="49" charset="-128"/>
            </a:rPr>
            <a:t>　将来負担額から控除する充当可能財源等の額は、ふるさとしまばら応援基金の増による充当可能基金の増などにより増加した一方、公債費にかかる普通交付税措置見込額の減などの要因で減少した（△</a:t>
          </a:r>
          <a:r>
            <a:rPr kumimoji="1" lang="en-US" altLang="ja-JP" sz="1400">
              <a:latin typeface="ＭＳ ゴシック" pitchFamily="49" charset="-128"/>
              <a:ea typeface="ＭＳ ゴシック" pitchFamily="49" charset="-128"/>
            </a:rPr>
            <a:t>569</a:t>
          </a:r>
          <a:r>
            <a:rPr kumimoji="1" lang="ja-JP" altLang="en-US" sz="1400">
              <a:latin typeface="ＭＳ ゴシック" pitchFamily="49" charset="-128"/>
              <a:ea typeface="ＭＳ ゴシック" pitchFamily="49" charset="-128"/>
            </a:rPr>
            <a:t>百万円）。</a:t>
          </a:r>
        </a:p>
        <a:p>
          <a:r>
            <a:rPr kumimoji="1" lang="ja-JP" altLang="en-US" sz="1400">
              <a:latin typeface="ＭＳ ゴシック" pitchFamily="49" charset="-128"/>
              <a:ea typeface="ＭＳ ゴシック" pitchFamily="49" charset="-128"/>
            </a:rPr>
            <a:t>　その結果、将来負担額よりも控除される充当可能財源等の額が上回ったことにより分子がマイナスとなった。</a:t>
          </a:r>
        </a:p>
        <a:p>
          <a:r>
            <a:rPr kumimoji="1" lang="ja-JP" altLang="en-US" sz="1400">
              <a:latin typeface="ＭＳ ゴシック" pitchFamily="49" charset="-128"/>
              <a:ea typeface="ＭＳ ゴシック" pitchFamily="49" charset="-128"/>
            </a:rPr>
            <a:t>　今後も健全財政を維持できるよう、公債費の抑制を図りながら、中長期的な視点に立った予算編成に努める。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長崎県島原市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ここ数年、歳出に対する歳入の不足分については、基金からの繰り入れにより収支バランスを図っている状態が続いている。令和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百万円などを積立てた結果、基金残高が増加した。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本市の基金残高については、類似団体と比較すると少額であり、特に、財政調整基金や減債基金は顕著である。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今後は、持続可能な行財政運営を行っていくため、これまで以上に行財政改革に取り組み、効果的な事業の実施と経常経費の削減を図り、財政調整基金等の基金残高の確保に努める。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合併振興基金：地域住民の連携の強化及び地域の振興を図るため。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ふるさとしまばら応援基金：ふるさと納税者（寄附者）の思いを具現化する重要施策に充てるため。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浄化槽整備事業基金：浄化槽設置整備を促進するため。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ふるさとしまばら応援基金：本市の地域づくりを応援するために寄せられた「ふるさとしまばら寄附金」を積み立てるため平成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新たに基金創設。令和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年度は、目的に応じた事業への充当と積立を行い、差引で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ふるさとしまばら応援基金：今後は寄附者の思いを具現化する施策の財源として活用する。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百万円を取崩した一方で、運用益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百万円を積み立てることにより基金残高は増加した。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財政調整基金は、突発的な災害や緊急を要する経費に備えるという本基金の性質から、更なる積立が必要である。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今後も行政改革に取り組み、一般的に適正な水準とされる標準財政規模の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％程度の規模を目指すため、計画的な積立に努める。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百万円及び国補正に伴う普通交付税追加交付額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経済事情の変動等により著しく財源が不足する場合において、特に公債の償還の財源に充てるために必要な財源の確保をするために設置された基金であり、地方債現在高の状況や公債費負担の今後の見通しに応じた、計画的な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26542971</v>
      </c>
      <c r="BO4" s="358"/>
      <c r="BP4" s="358"/>
      <c r="BQ4" s="358"/>
      <c r="BR4" s="358"/>
      <c r="BS4" s="358"/>
      <c r="BT4" s="358"/>
      <c r="BU4" s="359"/>
      <c r="BV4" s="357">
        <v>25725052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3.7</v>
      </c>
      <c r="CU4" s="364"/>
      <c r="CV4" s="364"/>
      <c r="CW4" s="364"/>
      <c r="CX4" s="364"/>
      <c r="CY4" s="364"/>
      <c r="CZ4" s="364"/>
      <c r="DA4" s="365"/>
      <c r="DB4" s="363">
        <v>5.0999999999999996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25908648</v>
      </c>
      <c r="BO5" s="395"/>
      <c r="BP5" s="395"/>
      <c r="BQ5" s="395"/>
      <c r="BR5" s="395"/>
      <c r="BS5" s="395"/>
      <c r="BT5" s="395"/>
      <c r="BU5" s="396"/>
      <c r="BV5" s="394">
        <v>24939369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95.5</v>
      </c>
      <c r="CU5" s="392"/>
      <c r="CV5" s="392"/>
      <c r="CW5" s="392"/>
      <c r="CX5" s="392"/>
      <c r="CY5" s="392"/>
      <c r="CZ5" s="392"/>
      <c r="DA5" s="393"/>
      <c r="DB5" s="391">
        <v>95.1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634323</v>
      </c>
      <c r="BO6" s="395"/>
      <c r="BP6" s="395"/>
      <c r="BQ6" s="395"/>
      <c r="BR6" s="395"/>
      <c r="BS6" s="395"/>
      <c r="BT6" s="395"/>
      <c r="BU6" s="396"/>
      <c r="BV6" s="394">
        <v>785683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96.1</v>
      </c>
      <c r="CU6" s="432"/>
      <c r="CV6" s="432"/>
      <c r="CW6" s="432"/>
      <c r="CX6" s="432"/>
      <c r="CY6" s="432"/>
      <c r="CZ6" s="432"/>
      <c r="DA6" s="433"/>
      <c r="DB6" s="431">
        <v>96.4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181142</v>
      </c>
      <c r="BO7" s="395"/>
      <c r="BP7" s="395"/>
      <c r="BQ7" s="395"/>
      <c r="BR7" s="395"/>
      <c r="BS7" s="395"/>
      <c r="BT7" s="395"/>
      <c r="BU7" s="396"/>
      <c r="BV7" s="394">
        <v>175380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12120600</v>
      </c>
      <c r="CU7" s="395"/>
      <c r="CV7" s="395"/>
      <c r="CW7" s="395"/>
      <c r="CX7" s="395"/>
      <c r="CY7" s="395"/>
      <c r="CZ7" s="395"/>
      <c r="DA7" s="396"/>
      <c r="DB7" s="394">
        <v>12007257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453181</v>
      </c>
      <c r="BO8" s="395"/>
      <c r="BP8" s="395"/>
      <c r="BQ8" s="395"/>
      <c r="BR8" s="395"/>
      <c r="BS8" s="395"/>
      <c r="BT8" s="395"/>
      <c r="BU8" s="396"/>
      <c r="BV8" s="394">
        <v>610303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0.42</v>
      </c>
      <c r="CU8" s="435"/>
      <c r="CV8" s="435"/>
      <c r="CW8" s="435"/>
      <c r="CX8" s="435"/>
      <c r="CY8" s="435"/>
      <c r="CZ8" s="435"/>
      <c r="DA8" s="436"/>
      <c r="DB8" s="434">
        <v>0.43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43338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-157122</v>
      </c>
      <c r="BO9" s="395"/>
      <c r="BP9" s="395"/>
      <c r="BQ9" s="395"/>
      <c r="BR9" s="395"/>
      <c r="BS9" s="395"/>
      <c r="BT9" s="395"/>
      <c r="BU9" s="396"/>
      <c r="BV9" s="394">
        <v>168398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15.3</v>
      </c>
      <c r="CU9" s="392"/>
      <c r="CV9" s="392"/>
      <c r="CW9" s="392"/>
      <c r="CX9" s="392"/>
      <c r="CY9" s="392"/>
      <c r="CZ9" s="392"/>
      <c r="DA9" s="393"/>
      <c r="DB9" s="391">
        <v>15.7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45436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312208</v>
      </c>
      <c r="BO10" s="395"/>
      <c r="BP10" s="395"/>
      <c r="BQ10" s="395"/>
      <c r="BR10" s="395"/>
      <c r="BS10" s="395"/>
      <c r="BT10" s="395"/>
      <c r="BU10" s="396"/>
      <c r="BV10" s="394">
        <v>243325</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79212</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42641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180000</v>
      </c>
      <c r="BO12" s="395"/>
      <c r="BP12" s="395"/>
      <c r="BQ12" s="395"/>
      <c r="BR12" s="395"/>
      <c r="BS12" s="395"/>
      <c r="BT12" s="395"/>
      <c r="BU12" s="396"/>
      <c r="BV12" s="394">
        <v>83396</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41991</v>
      </c>
      <c r="S13" s="479"/>
      <c r="T13" s="479"/>
      <c r="U13" s="479"/>
      <c r="V13" s="480"/>
      <c r="W13" s="410" t="s">
        <v>131</v>
      </c>
      <c r="X13" s="411"/>
      <c r="Y13" s="411"/>
      <c r="Z13" s="411"/>
      <c r="AA13" s="411"/>
      <c r="AB13" s="401"/>
      <c r="AC13" s="445">
        <v>2977</v>
      </c>
      <c r="AD13" s="446"/>
      <c r="AE13" s="446"/>
      <c r="AF13" s="446"/>
      <c r="AG13" s="488"/>
      <c r="AH13" s="445">
        <v>3214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-24914</v>
      </c>
      <c r="BO13" s="395"/>
      <c r="BP13" s="395"/>
      <c r="BQ13" s="395"/>
      <c r="BR13" s="395"/>
      <c r="BS13" s="395"/>
      <c r="BT13" s="395"/>
      <c r="BU13" s="396"/>
      <c r="BV13" s="394">
        <v>407539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5.5</v>
      </c>
      <c r="CU13" s="392"/>
      <c r="CV13" s="392"/>
      <c r="CW13" s="392"/>
      <c r="CX13" s="392"/>
      <c r="CY13" s="392"/>
      <c r="CZ13" s="392"/>
      <c r="DA13" s="393"/>
      <c r="DB13" s="391">
        <v>4.5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43169</v>
      </c>
      <c r="S14" s="479"/>
      <c r="T14" s="479"/>
      <c r="U14" s="479"/>
      <c r="V14" s="480"/>
      <c r="W14" s="384"/>
      <c r="X14" s="385"/>
      <c r="Y14" s="385"/>
      <c r="Z14" s="385"/>
      <c r="AA14" s="385"/>
      <c r="AB14" s="374"/>
      <c r="AC14" s="481">
        <v>14.4</v>
      </c>
      <c r="AD14" s="482"/>
      <c r="AE14" s="482"/>
      <c r="AF14" s="482"/>
      <c r="AG14" s="483"/>
      <c r="AH14" s="481">
        <v>15.1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42671</v>
      </c>
      <c r="S15" s="479"/>
      <c r="T15" s="479"/>
      <c r="U15" s="479"/>
      <c r="V15" s="480"/>
      <c r="W15" s="410" t="s">
        <v>137</v>
      </c>
      <c r="X15" s="411"/>
      <c r="Y15" s="411"/>
      <c r="Z15" s="411"/>
      <c r="AA15" s="411"/>
      <c r="AB15" s="401"/>
      <c r="AC15" s="445">
        <v>3839</v>
      </c>
      <c r="AD15" s="446"/>
      <c r="AE15" s="446"/>
      <c r="AF15" s="446"/>
      <c r="AG15" s="488"/>
      <c r="AH15" s="445">
        <v>4203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4599312</v>
      </c>
      <c r="BO15" s="358"/>
      <c r="BP15" s="358"/>
      <c r="BQ15" s="358"/>
      <c r="BR15" s="358"/>
      <c r="BS15" s="358"/>
      <c r="BT15" s="358"/>
      <c r="BU15" s="359"/>
      <c r="BV15" s="357">
        <v>4507854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18.600000000000001</v>
      </c>
      <c r="AD16" s="482"/>
      <c r="AE16" s="482"/>
      <c r="AF16" s="482"/>
      <c r="AG16" s="483"/>
      <c r="AH16" s="481">
        <v>19.7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10868241</v>
      </c>
      <c r="BO16" s="395"/>
      <c r="BP16" s="395"/>
      <c r="BQ16" s="395"/>
      <c r="BR16" s="395"/>
      <c r="BS16" s="395"/>
      <c r="BT16" s="395"/>
      <c r="BU16" s="396"/>
      <c r="BV16" s="394">
        <v>10684615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13827</v>
      </c>
      <c r="AD17" s="446"/>
      <c r="AE17" s="446"/>
      <c r="AF17" s="446"/>
      <c r="AG17" s="488"/>
      <c r="AH17" s="445">
        <v>13869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5773747</v>
      </c>
      <c r="BO17" s="395"/>
      <c r="BP17" s="395"/>
      <c r="BQ17" s="395"/>
      <c r="BR17" s="395"/>
      <c r="BS17" s="395"/>
      <c r="BT17" s="395"/>
      <c r="BU17" s="396"/>
      <c r="BV17" s="394">
        <v>5680258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82.96</v>
      </c>
      <c r="M18" s="518"/>
      <c r="N18" s="518"/>
      <c r="O18" s="518"/>
      <c r="P18" s="518"/>
      <c r="Q18" s="518"/>
      <c r="R18" s="519"/>
      <c r="S18" s="519"/>
      <c r="T18" s="519"/>
      <c r="U18" s="519"/>
      <c r="V18" s="520"/>
      <c r="W18" s="412"/>
      <c r="X18" s="413"/>
      <c r="Y18" s="413"/>
      <c r="Z18" s="413"/>
      <c r="AA18" s="413"/>
      <c r="AB18" s="404"/>
      <c r="AC18" s="521">
        <v>67</v>
      </c>
      <c r="AD18" s="522"/>
      <c r="AE18" s="522"/>
      <c r="AF18" s="522"/>
      <c r="AG18" s="523"/>
      <c r="AH18" s="521">
        <v>65.2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11670755</v>
      </c>
      <c r="BO18" s="395"/>
      <c r="BP18" s="395"/>
      <c r="BQ18" s="395"/>
      <c r="BR18" s="395"/>
      <c r="BS18" s="395"/>
      <c r="BT18" s="395"/>
      <c r="BU18" s="396"/>
      <c r="BV18" s="394">
        <v>11530384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522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15631622</v>
      </c>
      <c r="BO19" s="395"/>
      <c r="BP19" s="395"/>
      <c r="BQ19" s="395"/>
      <c r="BR19" s="395"/>
      <c r="BS19" s="395"/>
      <c r="BT19" s="395"/>
      <c r="BU19" s="396"/>
      <c r="BV19" s="394">
        <v>14915533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17095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22113421</v>
      </c>
      <c r="BO22" s="358"/>
      <c r="BP22" s="358"/>
      <c r="BQ22" s="358"/>
      <c r="BR22" s="358"/>
      <c r="BS22" s="358"/>
      <c r="BT22" s="358"/>
      <c r="BU22" s="359"/>
      <c r="BV22" s="357">
        <v>22740066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19537455</v>
      </c>
      <c r="BO23" s="395"/>
      <c r="BP23" s="395"/>
      <c r="BQ23" s="395"/>
      <c r="BR23" s="395"/>
      <c r="BS23" s="395"/>
      <c r="BT23" s="395"/>
      <c r="BU23" s="396"/>
      <c r="BV23" s="394">
        <v>20571314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8770</v>
      </c>
      <c r="R24" s="446"/>
      <c r="S24" s="446"/>
      <c r="T24" s="446"/>
      <c r="U24" s="446"/>
      <c r="V24" s="488"/>
      <c r="W24" s="540"/>
      <c r="X24" s="541"/>
      <c r="Y24" s="542"/>
      <c r="Z24" s="444" t="s">
        <v>162</v>
      </c>
      <c r="AA24" s="424"/>
      <c r="AB24" s="424"/>
      <c r="AC24" s="424"/>
      <c r="AD24" s="424"/>
      <c r="AE24" s="424"/>
      <c r="AF24" s="424"/>
      <c r="AG24" s="425"/>
      <c r="AH24" s="445">
        <v>305</v>
      </c>
      <c r="AI24" s="446"/>
      <c r="AJ24" s="446"/>
      <c r="AK24" s="446"/>
      <c r="AL24" s="488"/>
      <c r="AM24" s="445">
        <v>950380</v>
      </c>
      <c r="AN24" s="446"/>
      <c r="AO24" s="446"/>
      <c r="AP24" s="446"/>
      <c r="AQ24" s="446"/>
      <c r="AR24" s="488"/>
      <c r="AS24" s="445">
        <v>3116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15700719</v>
      </c>
      <c r="BO24" s="395"/>
      <c r="BP24" s="395"/>
      <c r="BQ24" s="395"/>
      <c r="BR24" s="395"/>
      <c r="BS24" s="395"/>
      <c r="BT24" s="395"/>
      <c r="BU24" s="396"/>
      <c r="BV24" s="394">
        <v>15712286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7090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250774</v>
      </c>
      <c r="BO25" s="358"/>
      <c r="BP25" s="358"/>
      <c r="BQ25" s="358"/>
      <c r="BR25" s="358"/>
      <c r="BS25" s="358"/>
      <c r="BT25" s="358"/>
      <c r="BU25" s="359"/>
      <c r="BV25" s="357">
        <v>461365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6260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4540</v>
      </c>
      <c r="R27" s="446"/>
      <c r="S27" s="446"/>
      <c r="T27" s="446"/>
      <c r="U27" s="446"/>
      <c r="V27" s="488"/>
      <c r="W27" s="540"/>
      <c r="X27" s="541"/>
      <c r="Y27" s="542"/>
      <c r="Z27" s="444" t="s">
        <v>172</v>
      </c>
      <c r="AA27" s="424"/>
      <c r="AB27" s="424"/>
      <c r="AC27" s="424"/>
      <c r="AD27" s="424"/>
      <c r="AE27" s="424"/>
      <c r="AF27" s="424"/>
      <c r="AG27" s="425"/>
      <c r="AH27" s="445">
        <v>6</v>
      </c>
      <c r="AI27" s="446"/>
      <c r="AJ27" s="446"/>
      <c r="AK27" s="446"/>
      <c r="AL27" s="488"/>
      <c r="AM27" s="445">
        <v>25962</v>
      </c>
      <c r="AN27" s="446"/>
      <c r="AO27" s="446"/>
      <c r="AP27" s="446"/>
      <c r="AQ27" s="446"/>
      <c r="AR27" s="488"/>
      <c r="AS27" s="445">
        <v>4327</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503217</v>
      </c>
      <c r="BO27" s="514"/>
      <c r="BP27" s="514"/>
      <c r="BQ27" s="514"/>
      <c r="BR27" s="514"/>
      <c r="BS27" s="514"/>
      <c r="BT27" s="514"/>
      <c r="BU27" s="515"/>
      <c r="BV27" s="513">
        <v>503207</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3800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1159604</v>
      </c>
      <c r="BO28" s="358"/>
      <c r="BP28" s="358"/>
      <c r="BQ28" s="358"/>
      <c r="BR28" s="358"/>
      <c r="BS28" s="358"/>
      <c r="BT28" s="358"/>
      <c r="BU28" s="359"/>
      <c r="BV28" s="357">
        <v>1027396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17</v>
      </c>
      <c r="M29" s="446"/>
      <c r="N29" s="446"/>
      <c r="O29" s="446"/>
      <c r="P29" s="488"/>
      <c r="Q29" s="445">
        <v>3590</v>
      </c>
      <c r="R29" s="446"/>
      <c r="S29" s="446"/>
      <c r="T29" s="446"/>
      <c r="U29" s="446"/>
      <c r="V29" s="488"/>
      <c r="W29" s="543"/>
      <c r="X29" s="544"/>
      <c r="Y29" s="545"/>
      <c r="Z29" s="444" t="s">
        <v>178</v>
      </c>
      <c r="AA29" s="424"/>
      <c r="AB29" s="424"/>
      <c r="AC29" s="424"/>
      <c r="AD29" s="424"/>
      <c r="AE29" s="424"/>
      <c r="AF29" s="424"/>
      <c r="AG29" s="425"/>
      <c r="AH29" s="445">
        <v>311</v>
      </c>
      <c r="AI29" s="446"/>
      <c r="AJ29" s="446"/>
      <c r="AK29" s="446"/>
      <c r="AL29" s="488"/>
      <c r="AM29" s="445">
        <v>976342</v>
      </c>
      <c r="AN29" s="446"/>
      <c r="AO29" s="446"/>
      <c r="AP29" s="446"/>
      <c r="AQ29" s="446"/>
      <c r="AR29" s="488"/>
      <c r="AS29" s="445">
        <v>3139</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987120</v>
      </c>
      <c r="BO29" s="395"/>
      <c r="BP29" s="395"/>
      <c r="BQ29" s="395"/>
      <c r="BR29" s="395"/>
      <c r="BS29" s="395"/>
      <c r="BT29" s="395"/>
      <c r="BU29" s="396"/>
      <c r="BV29" s="394">
        <v>980252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5081220</v>
      </c>
      <c r="BO30" s="514"/>
      <c r="BP30" s="514"/>
      <c r="BQ30" s="514"/>
      <c r="BR30" s="514"/>
      <c r="BS30" s="514"/>
      <c r="BT30" s="514"/>
      <c r="BU30" s="515"/>
      <c r="BV30" s="513">
        <v>5210449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島原市国民健康保険事業特別会計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島原市水道事業会計</v>
      </c>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島原市温泉給湯事業特別会計</v>
      </c>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長崎県市町村総合事務組合（一般会計）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島原市土地開発公社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島原市後期高齢者医療特別会計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長崎県市町村総合事務組合（市町村会館管理事業特別会計）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島原市教育文化振興事業団</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長崎県市町村総合事務組合（市町村会館馬町別館管理事業特別会計）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島原観光ビューロー</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長崎県市町村総合事務組合（交通災害共済事業特別会計）</v>
      </c>
      <c r="BZ37" s="585"/>
      <c r="CA37" s="585"/>
      <c r="CB37" s="585"/>
      <c r="CC37" s="585"/>
      <c r="CD37" s="585"/>
      <c r="CE37" s="585"/>
      <c r="CF37" s="585"/>
      <c r="CG37" s="585"/>
      <c r="CH37" s="585"/>
      <c r="CI37" s="585"/>
      <c r="CJ37" s="585"/>
      <c r="CK37" s="585"/>
      <c r="CL37" s="585"/>
      <c r="CM37" s="585"/>
      <c r="CN37" s="175"/>
      <c r="CO37" s="584">
        <f t="shared" si="3"/>
        <v>19</v>
      </c>
      <c r="CP37" s="584"/>
      <c r="CQ37" s="585" t="str">
        <f>IF('各会計、関係団体の財政状況及び健全化判断比率'!BS10="","",'各会計、関係団体の財政状況及び健全化判断比率'!BS10)</f>
        <v>島原市学校給食会</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長崎県後期高齢者広域連合（普通会計）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長崎県後期高齢者広域連合（後期高齢者医療事業会計）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県央県南広域環境組合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島原地域広域市町村圏組合（一般会計）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島原地域広域市町村圏組合（介護保険事業特別会計）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長崎県病院企業団（島原病院分）</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yY7ZtPXlUrjumzRg2GkewMsA5eACwL7iqf+7hnml9zaXieNto/Eyb06YWkYMsfepYubE44NXmQIBsa0bexRdgw==" saltValue="b0caFNsB/ObFNUNdXDxy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4766184</v>
      </c>
      <c r="S5" s="600"/>
      <c r="T5" s="600"/>
      <c r="U5" s="600"/>
      <c r="V5" s="600"/>
      <c r="W5" s="600"/>
      <c r="X5" s="600"/>
      <c r="Y5" s="601"/>
      <c r="Z5" s="602">
        <v>18</v>
      </c>
      <c r="AA5" s="602"/>
      <c r="AB5" s="602"/>
      <c r="AC5" s="602"/>
      <c r="AD5" s="603">
        <v>4444019</v>
      </c>
      <c r="AE5" s="603"/>
      <c r="AF5" s="603"/>
      <c r="AG5" s="603"/>
      <c r="AH5" s="603"/>
      <c r="AI5" s="603"/>
      <c r="AJ5" s="603"/>
      <c r="AK5" s="603"/>
      <c r="AL5" s="604">
        <v>36.6</v>
      </c>
      <c r="AM5" s="605"/>
      <c r="AN5" s="605"/>
      <c r="AO5" s="606"/>
      <c r="AP5" s="596" t="s">
        <v>217</v>
      </c>
      <c r="AQ5" s="597"/>
      <c r="AR5" s="597"/>
      <c r="AS5" s="597"/>
      <c r="AT5" s="597"/>
      <c r="AU5" s="597"/>
      <c r="AV5" s="597"/>
      <c r="AW5" s="597"/>
      <c r="AX5" s="597"/>
      <c r="AY5" s="597"/>
      <c r="AZ5" s="597"/>
      <c r="BA5" s="597"/>
      <c r="BB5" s="597"/>
      <c r="BC5" s="597"/>
      <c r="BD5" s="597"/>
      <c r="BE5" s="597"/>
      <c r="BF5" s="598"/>
      <c r="BG5" s="610">
        <v>4427300</v>
      </c>
      <c r="BH5" s="611"/>
      <c r="BI5" s="611"/>
      <c r="BJ5" s="611"/>
      <c r="BK5" s="611"/>
      <c r="BL5" s="611"/>
      <c r="BM5" s="611"/>
      <c r="BN5" s="612"/>
      <c r="BO5" s="613">
        <v>92.9</v>
      </c>
      <c r="BP5" s="613"/>
      <c r="BQ5" s="613"/>
      <c r="BR5" s="613"/>
      <c r="BS5" s="614">
        <v>38828</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170328</v>
      </c>
      <c r="S6" s="611"/>
      <c r="T6" s="611"/>
      <c r="U6" s="611"/>
      <c r="V6" s="611"/>
      <c r="W6" s="611"/>
      <c r="X6" s="611"/>
      <c r="Y6" s="612"/>
      <c r="Z6" s="613">
        <v>0.6</v>
      </c>
      <c r="AA6" s="613"/>
      <c r="AB6" s="613"/>
      <c r="AC6" s="613"/>
      <c r="AD6" s="614">
        <v>170328</v>
      </c>
      <c r="AE6" s="614"/>
      <c r="AF6" s="614"/>
      <c r="AG6" s="614"/>
      <c r="AH6" s="614"/>
      <c r="AI6" s="614"/>
      <c r="AJ6" s="614"/>
      <c r="AK6" s="614"/>
      <c r="AL6" s="615">
        <v>1.4</v>
      </c>
      <c r="AM6" s="616"/>
      <c r="AN6" s="616"/>
      <c r="AO6" s="617"/>
      <c r="AP6" s="607" t="s">
        <v>222</v>
      </c>
      <c r="AQ6" s="608"/>
      <c r="AR6" s="608"/>
      <c r="AS6" s="608"/>
      <c r="AT6" s="608"/>
      <c r="AU6" s="608"/>
      <c r="AV6" s="608"/>
      <c r="AW6" s="608"/>
      <c r="AX6" s="608"/>
      <c r="AY6" s="608"/>
      <c r="AZ6" s="608"/>
      <c r="BA6" s="608"/>
      <c r="BB6" s="608"/>
      <c r="BC6" s="608"/>
      <c r="BD6" s="608"/>
      <c r="BE6" s="608"/>
      <c r="BF6" s="609"/>
      <c r="BG6" s="610">
        <v>4427300</v>
      </c>
      <c r="BH6" s="611"/>
      <c r="BI6" s="611"/>
      <c r="BJ6" s="611"/>
      <c r="BK6" s="611"/>
      <c r="BL6" s="611"/>
      <c r="BM6" s="611"/>
      <c r="BN6" s="612"/>
      <c r="BO6" s="613">
        <v>92.9</v>
      </c>
      <c r="BP6" s="613"/>
      <c r="BQ6" s="613"/>
      <c r="BR6" s="613"/>
      <c r="BS6" s="614">
        <v>38828</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200963</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200963</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1224</v>
      </c>
      <c r="S7" s="611"/>
      <c r="T7" s="611"/>
      <c r="U7" s="611"/>
      <c r="V7" s="611"/>
      <c r="W7" s="611"/>
      <c r="X7" s="611"/>
      <c r="Y7" s="612"/>
      <c r="Z7" s="613">
        <v>0</v>
      </c>
      <c r="AA7" s="613"/>
      <c r="AB7" s="613"/>
      <c r="AC7" s="613"/>
      <c r="AD7" s="614">
        <v>1224</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1762818</v>
      </c>
      <c r="BH7" s="611"/>
      <c r="BI7" s="611"/>
      <c r="BJ7" s="611"/>
      <c r="BK7" s="611"/>
      <c r="BL7" s="611"/>
      <c r="BM7" s="611"/>
      <c r="BN7" s="612"/>
      <c r="BO7" s="613">
        <v>37</v>
      </c>
      <c r="BP7" s="613"/>
      <c r="BQ7" s="613"/>
      <c r="BR7" s="613"/>
      <c r="BS7" s="614">
        <v>38828</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3529191</v>
      </c>
      <c r="CS7" s="611"/>
      <c r="CT7" s="611"/>
      <c r="CU7" s="611"/>
      <c r="CV7" s="611"/>
      <c r="CW7" s="611"/>
      <c r="CX7" s="611"/>
      <c r="CY7" s="612"/>
      <c r="CZ7" s="613">
        <v>13.6</v>
      </c>
      <c r="DA7" s="613"/>
      <c r="DB7" s="613"/>
      <c r="DC7" s="613"/>
      <c r="DD7" s="619">
        <v>31994</v>
      </c>
      <c r="DE7" s="611"/>
      <c r="DF7" s="611"/>
      <c r="DG7" s="611"/>
      <c r="DH7" s="611"/>
      <c r="DI7" s="611"/>
      <c r="DJ7" s="611"/>
      <c r="DK7" s="611"/>
      <c r="DL7" s="611"/>
      <c r="DM7" s="611"/>
      <c r="DN7" s="611"/>
      <c r="DO7" s="611"/>
      <c r="DP7" s="612"/>
      <c r="DQ7" s="619">
        <v>2161871</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15287</v>
      </c>
      <c r="S8" s="611"/>
      <c r="T8" s="611"/>
      <c r="U8" s="611"/>
      <c r="V8" s="611"/>
      <c r="W8" s="611"/>
      <c r="X8" s="611"/>
      <c r="Y8" s="612"/>
      <c r="Z8" s="613">
        <v>0.1</v>
      </c>
      <c r="AA8" s="613"/>
      <c r="AB8" s="613"/>
      <c r="AC8" s="613"/>
      <c r="AD8" s="614">
        <v>15287</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68997</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10527652</v>
      </c>
      <c r="CS8" s="611"/>
      <c r="CT8" s="611"/>
      <c r="CU8" s="611"/>
      <c r="CV8" s="611"/>
      <c r="CW8" s="611"/>
      <c r="CX8" s="611"/>
      <c r="CY8" s="612"/>
      <c r="CZ8" s="613">
        <v>40.6</v>
      </c>
      <c r="DA8" s="613"/>
      <c r="DB8" s="613"/>
      <c r="DC8" s="613"/>
      <c r="DD8" s="619">
        <v>93042</v>
      </c>
      <c r="DE8" s="611"/>
      <c r="DF8" s="611"/>
      <c r="DG8" s="611"/>
      <c r="DH8" s="611"/>
      <c r="DI8" s="611"/>
      <c r="DJ8" s="611"/>
      <c r="DK8" s="611"/>
      <c r="DL8" s="611"/>
      <c r="DM8" s="611"/>
      <c r="DN8" s="611"/>
      <c r="DO8" s="611"/>
      <c r="DP8" s="612"/>
      <c r="DQ8" s="619">
        <v>4950807</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19055</v>
      </c>
      <c r="S9" s="611"/>
      <c r="T9" s="611"/>
      <c r="U9" s="611"/>
      <c r="V9" s="611"/>
      <c r="W9" s="611"/>
      <c r="X9" s="611"/>
      <c r="Y9" s="612"/>
      <c r="Z9" s="613">
        <v>0.1</v>
      </c>
      <c r="AA9" s="613"/>
      <c r="AB9" s="613"/>
      <c r="AC9" s="613"/>
      <c r="AD9" s="614">
        <v>19055</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1450501</v>
      </c>
      <c r="BH9" s="611"/>
      <c r="BI9" s="611"/>
      <c r="BJ9" s="611"/>
      <c r="BK9" s="611"/>
      <c r="BL9" s="611"/>
      <c r="BM9" s="611"/>
      <c r="BN9" s="612"/>
      <c r="BO9" s="613">
        <v>30.4</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2533996</v>
      </c>
      <c r="CS9" s="611"/>
      <c r="CT9" s="611"/>
      <c r="CU9" s="611"/>
      <c r="CV9" s="611"/>
      <c r="CW9" s="611"/>
      <c r="CX9" s="611"/>
      <c r="CY9" s="612"/>
      <c r="CZ9" s="613">
        <v>9.8000000000000007</v>
      </c>
      <c r="DA9" s="613"/>
      <c r="DB9" s="613"/>
      <c r="DC9" s="613"/>
      <c r="DD9" s="619">
        <v>534044</v>
      </c>
      <c r="DE9" s="611"/>
      <c r="DF9" s="611"/>
      <c r="DG9" s="611"/>
      <c r="DH9" s="611"/>
      <c r="DI9" s="611"/>
      <c r="DJ9" s="611"/>
      <c r="DK9" s="611"/>
      <c r="DL9" s="611"/>
      <c r="DM9" s="611"/>
      <c r="DN9" s="611"/>
      <c r="DO9" s="611"/>
      <c r="DP9" s="612"/>
      <c r="DQ9" s="619">
        <v>1719172</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108867</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14216</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13306</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1100914</v>
      </c>
      <c r="S11" s="611"/>
      <c r="T11" s="611"/>
      <c r="U11" s="611"/>
      <c r="V11" s="611"/>
      <c r="W11" s="611"/>
      <c r="X11" s="611"/>
      <c r="Y11" s="612"/>
      <c r="Z11" s="615">
        <v>4.0999999999999996</v>
      </c>
      <c r="AA11" s="616"/>
      <c r="AB11" s="616"/>
      <c r="AC11" s="622"/>
      <c r="AD11" s="619">
        <v>1100914</v>
      </c>
      <c r="AE11" s="611"/>
      <c r="AF11" s="611"/>
      <c r="AG11" s="611"/>
      <c r="AH11" s="611"/>
      <c r="AI11" s="611"/>
      <c r="AJ11" s="611"/>
      <c r="AK11" s="612"/>
      <c r="AL11" s="615">
        <v>9.1</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134453</v>
      </c>
      <c r="BH11" s="611"/>
      <c r="BI11" s="611"/>
      <c r="BJ11" s="611"/>
      <c r="BK11" s="611"/>
      <c r="BL11" s="611"/>
      <c r="BM11" s="611"/>
      <c r="BN11" s="612"/>
      <c r="BO11" s="613">
        <v>2.8</v>
      </c>
      <c r="BP11" s="613"/>
      <c r="BQ11" s="613"/>
      <c r="BR11" s="613"/>
      <c r="BS11" s="614">
        <v>38828</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915156</v>
      </c>
      <c r="CS11" s="611"/>
      <c r="CT11" s="611"/>
      <c r="CU11" s="611"/>
      <c r="CV11" s="611"/>
      <c r="CW11" s="611"/>
      <c r="CX11" s="611"/>
      <c r="CY11" s="612"/>
      <c r="CZ11" s="613">
        <v>3.5</v>
      </c>
      <c r="DA11" s="613"/>
      <c r="DB11" s="613"/>
      <c r="DC11" s="613"/>
      <c r="DD11" s="619">
        <v>366988</v>
      </c>
      <c r="DE11" s="611"/>
      <c r="DF11" s="611"/>
      <c r="DG11" s="611"/>
      <c r="DH11" s="611"/>
      <c r="DI11" s="611"/>
      <c r="DJ11" s="611"/>
      <c r="DK11" s="611"/>
      <c r="DL11" s="611"/>
      <c r="DM11" s="611"/>
      <c r="DN11" s="611"/>
      <c r="DO11" s="611"/>
      <c r="DP11" s="612"/>
      <c r="DQ11" s="619">
        <v>420262</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2118071</v>
      </c>
      <c r="BH12" s="611"/>
      <c r="BI12" s="611"/>
      <c r="BJ12" s="611"/>
      <c r="BK12" s="611"/>
      <c r="BL12" s="611"/>
      <c r="BM12" s="611"/>
      <c r="BN12" s="612"/>
      <c r="BO12" s="613">
        <v>44.4</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715508</v>
      </c>
      <c r="CS12" s="611"/>
      <c r="CT12" s="611"/>
      <c r="CU12" s="611"/>
      <c r="CV12" s="611"/>
      <c r="CW12" s="611"/>
      <c r="CX12" s="611"/>
      <c r="CY12" s="612"/>
      <c r="CZ12" s="613">
        <v>2.8</v>
      </c>
      <c r="DA12" s="613"/>
      <c r="DB12" s="613"/>
      <c r="DC12" s="613"/>
      <c r="DD12" s="619">
        <v>31066</v>
      </c>
      <c r="DE12" s="611"/>
      <c r="DF12" s="611"/>
      <c r="DG12" s="611"/>
      <c r="DH12" s="611"/>
      <c r="DI12" s="611"/>
      <c r="DJ12" s="611"/>
      <c r="DK12" s="611"/>
      <c r="DL12" s="611"/>
      <c r="DM12" s="611"/>
      <c r="DN12" s="611"/>
      <c r="DO12" s="611"/>
      <c r="DP12" s="612"/>
      <c r="DQ12" s="619">
        <v>498392</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2108844</v>
      </c>
      <c r="BH13" s="611"/>
      <c r="BI13" s="611"/>
      <c r="BJ13" s="611"/>
      <c r="BK13" s="611"/>
      <c r="BL13" s="611"/>
      <c r="BM13" s="611"/>
      <c r="BN13" s="612"/>
      <c r="BO13" s="613">
        <v>44.2</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1659794</v>
      </c>
      <c r="CS13" s="611"/>
      <c r="CT13" s="611"/>
      <c r="CU13" s="611"/>
      <c r="CV13" s="611"/>
      <c r="CW13" s="611"/>
      <c r="CX13" s="611"/>
      <c r="CY13" s="612"/>
      <c r="CZ13" s="613">
        <v>6.4</v>
      </c>
      <c r="DA13" s="613"/>
      <c r="DB13" s="613"/>
      <c r="DC13" s="613"/>
      <c r="DD13" s="619">
        <v>1050455</v>
      </c>
      <c r="DE13" s="611"/>
      <c r="DF13" s="611"/>
      <c r="DG13" s="611"/>
      <c r="DH13" s="611"/>
      <c r="DI13" s="611"/>
      <c r="DJ13" s="611"/>
      <c r="DK13" s="611"/>
      <c r="DL13" s="611"/>
      <c r="DM13" s="611"/>
      <c r="DN13" s="611"/>
      <c r="DO13" s="611"/>
      <c r="DP13" s="612"/>
      <c r="DQ13" s="619">
        <v>604165</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526</v>
      </c>
      <c r="S14" s="611"/>
      <c r="T14" s="611"/>
      <c r="U14" s="611"/>
      <c r="V14" s="611"/>
      <c r="W14" s="611"/>
      <c r="X14" s="611"/>
      <c r="Y14" s="612"/>
      <c r="Z14" s="613">
        <v>0</v>
      </c>
      <c r="AA14" s="613"/>
      <c r="AB14" s="613"/>
      <c r="AC14" s="613"/>
      <c r="AD14" s="614">
        <v>526</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194209</v>
      </c>
      <c r="BH14" s="611"/>
      <c r="BI14" s="611"/>
      <c r="BJ14" s="611"/>
      <c r="BK14" s="611"/>
      <c r="BL14" s="611"/>
      <c r="BM14" s="611"/>
      <c r="BN14" s="612"/>
      <c r="BO14" s="613">
        <v>4.0999999999999996</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646045</v>
      </c>
      <c r="CS14" s="611"/>
      <c r="CT14" s="611"/>
      <c r="CU14" s="611"/>
      <c r="CV14" s="611"/>
      <c r="CW14" s="611"/>
      <c r="CX14" s="611"/>
      <c r="CY14" s="612"/>
      <c r="CZ14" s="613">
        <v>2.5</v>
      </c>
      <c r="DA14" s="613"/>
      <c r="DB14" s="613"/>
      <c r="DC14" s="613"/>
      <c r="DD14" s="619">
        <v>14369</v>
      </c>
      <c r="DE14" s="611"/>
      <c r="DF14" s="611"/>
      <c r="DG14" s="611"/>
      <c r="DH14" s="611"/>
      <c r="DI14" s="611"/>
      <c r="DJ14" s="611"/>
      <c r="DK14" s="611"/>
      <c r="DL14" s="611"/>
      <c r="DM14" s="611"/>
      <c r="DN14" s="611"/>
      <c r="DO14" s="611"/>
      <c r="DP14" s="612"/>
      <c r="DQ14" s="619">
        <v>627363</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352202</v>
      </c>
      <c r="BH15" s="611"/>
      <c r="BI15" s="611"/>
      <c r="BJ15" s="611"/>
      <c r="BK15" s="611"/>
      <c r="BL15" s="611"/>
      <c r="BM15" s="611"/>
      <c r="BN15" s="612"/>
      <c r="BO15" s="613">
        <v>7.4</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2646880</v>
      </c>
      <c r="CS15" s="611"/>
      <c r="CT15" s="611"/>
      <c r="CU15" s="611"/>
      <c r="CV15" s="611"/>
      <c r="CW15" s="611"/>
      <c r="CX15" s="611"/>
      <c r="CY15" s="612"/>
      <c r="CZ15" s="613">
        <v>10.199999999999999</v>
      </c>
      <c r="DA15" s="613"/>
      <c r="DB15" s="613"/>
      <c r="DC15" s="613"/>
      <c r="DD15" s="619">
        <v>1174306</v>
      </c>
      <c r="DE15" s="611"/>
      <c r="DF15" s="611"/>
      <c r="DG15" s="611"/>
      <c r="DH15" s="611"/>
      <c r="DI15" s="611"/>
      <c r="DJ15" s="611"/>
      <c r="DK15" s="611"/>
      <c r="DL15" s="611"/>
      <c r="DM15" s="611"/>
      <c r="DN15" s="611"/>
      <c r="DO15" s="611"/>
      <c r="DP15" s="612"/>
      <c r="DQ15" s="619">
        <v>1408267</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12577</v>
      </c>
      <c r="S16" s="611"/>
      <c r="T16" s="611"/>
      <c r="U16" s="611"/>
      <c r="V16" s="611"/>
      <c r="W16" s="611"/>
      <c r="X16" s="611"/>
      <c r="Y16" s="612"/>
      <c r="Z16" s="613">
        <v>0</v>
      </c>
      <c r="AA16" s="613"/>
      <c r="AB16" s="613"/>
      <c r="AC16" s="613"/>
      <c r="AD16" s="614">
        <v>12577</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5481</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207</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72489</v>
      </c>
      <c r="S17" s="611"/>
      <c r="T17" s="611"/>
      <c r="U17" s="611"/>
      <c r="V17" s="611"/>
      <c r="W17" s="611"/>
      <c r="X17" s="611"/>
      <c r="Y17" s="612"/>
      <c r="Z17" s="613">
        <v>0.3</v>
      </c>
      <c r="AA17" s="613"/>
      <c r="AB17" s="613"/>
      <c r="AC17" s="613"/>
      <c r="AD17" s="614">
        <v>72489</v>
      </c>
      <c r="AE17" s="614"/>
      <c r="AF17" s="614"/>
      <c r="AG17" s="614"/>
      <c r="AH17" s="614"/>
      <c r="AI17" s="614"/>
      <c r="AJ17" s="614"/>
      <c r="AK17" s="614"/>
      <c r="AL17" s="615">
        <v>0.6</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2513766</v>
      </c>
      <c r="CS17" s="611"/>
      <c r="CT17" s="611"/>
      <c r="CU17" s="611"/>
      <c r="CV17" s="611"/>
      <c r="CW17" s="611"/>
      <c r="CX17" s="611"/>
      <c r="CY17" s="612"/>
      <c r="CZ17" s="613">
        <v>9.6999999999999993</v>
      </c>
      <c r="DA17" s="613"/>
      <c r="DB17" s="613"/>
      <c r="DC17" s="613"/>
      <c r="DD17" s="619" t="s">
        <v>122</v>
      </c>
      <c r="DE17" s="611"/>
      <c r="DF17" s="611"/>
      <c r="DG17" s="611"/>
      <c r="DH17" s="611"/>
      <c r="DI17" s="611"/>
      <c r="DJ17" s="611"/>
      <c r="DK17" s="611"/>
      <c r="DL17" s="611"/>
      <c r="DM17" s="611"/>
      <c r="DN17" s="611"/>
      <c r="DO17" s="611"/>
      <c r="DP17" s="612"/>
      <c r="DQ17" s="619">
        <v>2392524</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23024</v>
      </c>
      <c r="S18" s="611"/>
      <c r="T18" s="611"/>
      <c r="U18" s="611"/>
      <c r="V18" s="611"/>
      <c r="W18" s="611"/>
      <c r="X18" s="611"/>
      <c r="Y18" s="612"/>
      <c r="Z18" s="613">
        <v>0.1</v>
      </c>
      <c r="AA18" s="613"/>
      <c r="AB18" s="613"/>
      <c r="AC18" s="613"/>
      <c r="AD18" s="614">
        <v>23024</v>
      </c>
      <c r="AE18" s="614"/>
      <c r="AF18" s="614"/>
      <c r="AG18" s="614"/>
      <c r="AH18" s="614"/>
      <c r="AI18" s="614"/>
      <c r="AJ18" s="614"/>
      <c r="AK18" s="614"/>
      <c r="AL18" s="615">
        <v>0.2</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21744</v>
      </c>
      <c r="S19" s="611"/>
      <c r="T19" s="611"/>
      <c r="U19" s="611"/>
      <c r="V19" s="611"/>
      <c r="W19" s="611"/>
      <c r="X19" s="611"/>
      <c r="Y19" s="612"/>
      <c r="Z19" s="613">
        <v>0.1</v>
      </c>
      <c r="AA19" s="613"/>
      <c r="AB19" s="613"/>
      <c r="AC19" s="613"/>
      <c r="AD19" s="614">
        <v>21744</v>
      </c>
      <c r="AE19" s="614"/>
      <c r="AF19" s="614"/>
      <c r="AG19" s="614"/>
      <c r="AH19" s="614"/>
      <c r="AI19" s="614"/>
      <c r="AJ19" s="614"/>
      <c r="AK19" s="614"/>
      <c r="AL19" s="615">
        <v>0.2</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338884</v>
      </c>
      <c r="BH19" s="611"/>
      <c r="BI19" s="611"/>
      <c r="BJ19" s="611"/>
      <c r="BK19" s="611"/>
      <c r="BL19" s="611"/>
      <c r="BM19" s="611"/>
      <c r="BN19" s="612"/>
      <c r="BO19" s="613">
        <v>7.1</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1280</v>
      </c>
      <c r="S20" s="611"/>
      <c r="T20" s="611"/>
      <c r="U20" s="611"/>
      <c r="V20" s="611"/>
      <c r="W20" s="611"/>
      <c r="X20" s="611"/>
      <c r="Y20" s="612"/>
      <c r="Z20" s="613">
        <v>0</v>
      </c>
      <c r="AA20" s="613"/>
      <c r="AB20" s="613"/>
      <c r="AC20" s="613"/>
      <c r="AD20" s="614">
        <v>1280</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338884</v>
      </c>
      <c r="BH20" s="611"/>
      <c r="BI20" s="611"/>
      <c r="BJ20" s="611"/>
      <c r="BK20" s="611"/>
      <c r="BL20" s="611"/>
      <c r="BM20" s="611"/>
      <c r="BN20" s="612"/>
      <c r="BO20" s="613">
        <v>7.1</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25908648</v>
      </c>
      <c r="CS20" s="611"/>
      <c r="CT20" s="611"/>
      <c r="CU20" s="611"/>
      <c r="CV20" s="611"/>
      <c r="CW20" s="611"/>
      <c r="CX20" s="611"/>
      <c r="CY20" s="612"/>
      <c r="CZ20" s="613">
        <v>100</v>
      </c>
      <c r="DA20" s="613"/>
      <c r="DB20" s="613"/>
      <c r="DC20" s="613"/>
      <c r="DD20" s="619">
        <v>3296264</v>
      </c>
      <c r="DE20" s="611"/>
      <c r="DF20" s="611"/>
      <c r="DG20" s="611"/>
      <c r="DH20" s="611"/>
      <c r="DI20" s="611"/>
      <c r="DJ20" s="611"/>
      <c r="DK20" s="611"/>
      <c r="DL20" s="611"/>
      <c r="DM20" s="611"/>
      <c r="DN20" s="611"/>
      <c r="DO20" s="611"/>
      <c r="DP20" s="612"/>
      <c r="DQ20" s="619">
        <v>14997299</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7169914</v>
      </c>
      <c r="S21" s="611"/>
      <c r="T21" s="611"/>
      <c r="U21" s="611"/>
      <c r="V21" s="611"/>
      <c r="W21" s="611"/>
      <c r="X21" s="611"/>
      <c r="Y21" s="612"/>
      <c r="Z21" s="613">
        <v>27</v>
      </c>
      <c r="AA21" s="613"/>
      <c r="AB21" s="613"/>
      <c r="AC21" s="613"/>
      <c r="AD21" s="614">
        <v>6268929</v>
      </c>
      <c r="AE21" s="614"/>
      <c r="AF21" s="614"/>
      <c r="AG21" s="614"/>
      <c r="AH21" s="614"/>
      <c r="AI21" s="614"/>
      <c r="AJ21" s="614"/>
      <c r="AK21" s="614"/>
      <c r="AL21" s="615">
        <v>51.6</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16719</v>
      </c>
      <c r="BH21" s="611"/>
      <c r="BI21" s="611"/>
      <c r="BJ21" s="611"/>
      <c r="BK21" s="611"/>
      <c r="BL21" s="611"/>
      <c r="BM21" s="611"/>
      <c r="BN21" s="612"/>
      <c r="BO21" s="613">
        <v>0.4</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6268929</v>
      </c>
      <c r="S22" s="611"/>
      <c r="T22" s="611"/>
      <c r="U22" s="611"/>
      <c r="V22" s="611"/>
      <c r="W22" s="611"/>
      <c r="X22" s="611"/>
      <c r="Y22" s="612"/>
      <c r="Z22" s="613">
        <v>23.6</v>
      </c>
      <c r="AA22" s="613"/>
      <c r="AB22" s="613"/>
      <c r="AC22" s="613"/>
      <c r="AD22" s="614">
        <v>6268929</v>
      </c>
      <c r="AE22" s="614"/>
      <c r="AF22" s="614"/>
      <c r="AG22" s="614"/>
      <c r="AH22" s="614"/>
      <c r="AI22" s="614"/>
      <c r="AJ22" s="614"/>
      <c r="AK22" s="614"/>
      <c r="AL22" s="615">
        <v>51.6</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900985</v>
      </c>
      <c r="S23" s="611"/>
      <c r="T23" s="611"/>
      <c r="U23" s="611"/>
      <c r="V23" s="611"/>
      <c r="W23" s="611"/>
      <c r="X23" s="611"/>
      <c r="Y23" s="612"/>
      <c r="Z23" s="613">
        <v>3.4</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322165</v>
      </c>
      <c r="BH23" s="611"/>
      <c r="BI23" s="611"/>
      <c r="BJ23" s="611"/>
      <c r="BK23" s="611"/>
      <c r="BL23" s="611"/>
      <c r="BM23" s="611"/>
      <c r="BN23" s="612"/>
      <c r="BO23" s="613">
        <v>6.8</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12958538</v>
      </c>
      <c r="CS24" s="600"/>
      <c r="CT24" s="600"/>
      <c r="CU24" s="600"/>
      <c r="CV24" s="600"/>
      <c r="CW24" s="600"/>
      <c r="CX24" s="600"/>
      <c r="CY24" s="601"/>
      <c r="CZ24" s="604">
        <v>50</v>
      </c>
      <c r="DA24" s="605"/>
      <c r="DB24" s="605"/>
      <c r="DC24" s="621"/>
      <c r="DD24" s="645">
        <v>7798461</v>
      </c>
      <c r="DE24" s="600"/>
      <c r="DF24" s="600"/>
      <c r="DG24" s="600"/>
      <c r="DH24" s="600"/>
      <c r="DI24" s="600"/>
      <c r="DJ24" s="600"/>
      <c r="DK24" s="601"/>
      <c r="DL24" s="645">
        <v>6841141</v>
      </c>
      <c r="DM24" s="600"/>
      <c r="DN24" s="600"/>
      <c r="DO24" s="600"/>
      <c r="DP24" s="600"/>
      <c r="DQ24" s="600"/>
      <c r="DR24" s="600"/>
      <c r="DS24" s="600"/>
      <c r="DT24" s="600"/>
      <c r="DU24" s="600"/>
      <c r="DV24" s="601"/>
      <c r="DW24" s="604">
        <v>56</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13351522</v>
      </c>
      <c r="S25" s="611"/>
      <c r="T25" s="611"/>
      <c r="U25" s="611"/>
      <c r="V25" s="611"/>
      <c r="W25" s="611"/>
      <c r="X25" s="611"/>
      <c r="Y25" s="612"/>
      <c r="Z25" s="613">
        <v>50.3</v>
      </c>
      <c r="AA25" s="613"/>
      <c r="AB25" s="613"/>
      <c r="AC25" s="613"/>
      <c r="AD25" s="614">
        <v>12128372</v>
      </c>
      <c r="AE25" s="614"/>
      <c r="AF25" s="614"/>
      <c r="AG25" s="614"/>
      <c r="AH25" s="614"/>
      <c r="AI25" s="614"/>
      <c r="AJ25" s="614"/>
      <c r="AK25" s="614"/>
      <c r="AL25" s="615">
        <v>99.9</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3096772</v>
      </c>
      <c r="CS25" s="642"/>
      <c r="CT25" s="642"/>
      <c r="CU25" s="642"/>
      <c r="CV25" s="642"/>
      <c r="CW25" s="642"/>
      <c r="CX25" s="642"/>
      <c r="CY25" s="643"/>
      <c r="CZ25" s="615">
        <v>12</v>
      </c>
      <c r="DA25" s="640"/>
      <c r="DB25" s="640"/>
      <c r="DC25" s="644"/>
      <c r="DD25" s="619">
        <v>2878554</v>
      </c>
      <c r="DE25" s="642"/>
      <c r="DF25" s="642"/>
      <c r="DG25" s="642"/>
      <c r="DH25" s="642"/>
      <c r="DI25" s="642"/>
      <c r="DJ25" s="642"/>
      <c r="DK25" s="643"/>
      <c r="DL25" s="619">
        <v>2700438</v>
      </c>
      <c r="DM25" s="642"/>
      <c r="DN25" s="642"/>
      <c r="DO25" s="642"/>
      <c r="DP25" s="642"/>
      <c r="DQ25" s="642"/>
      <c r="DR25" s="642"/>
      <c r="DS25" s="642"/>
      <c r="DT25" s="642"/>
      <c r="DU25" s="642"/>
      <c r="DV25" s="643"/>
      <c r="DW25" s="615">
        <v>22.1</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3742</v>
      </c>
      <c r="S26" s="611"/>
      <c r="T26" s="611"/>
      <c r="U26" s="611"/>
      <c r="V26" s="611"/>
      <c r="W26" s="611"/>
      <c r="X26" s="611"/>
      <c r="Y26" s="612"/>
      <c r="Z26" s="613">
        <v>0</v>
      </c>
      <c r="AA26" s="613"/>
      <c r="AB26" s="613"/>
      <c r="AC26" s="613"/>
      <c r="AD26" s="614">
        <v>3742</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1891467</v>
      </c>
      <c r="CS26" s="611"/>
      <c r="CT26" s="611"/>
      <c r="CU26" s="611"/>
      <c r="CV26" s="611"/>
      <c r="CW26" s="611"/>
      <c r="CX26" s="611"/>
      <c r="CY26" s="612"/>
      <c r="CZ26" s="615">
        <v>7.3</v>
      </c>
      <c r="DA26" s="640"/>
      <c r="DB26" s="640"/>
      <c r="DC26" s="644"/>
      <c r="DD26" s="619">
        <v>1788097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60994</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4766184</v>
      </c>
      <c r="BH27" s="611"/>
      <c r="BI27" s="611"/>
      <c r="BJ27" s="611"/>
      <c r="BK27" s="611"/>
      <c r="BL27" s="611"/>
      <c r="BM27" s="611"/>
      <c r="BN27" s="612"/>
      <c r="BO27" s="613">
        <v>100</v>
      </c>
      <c r="BP27" s="613"/>
      <c r="BQ27" s="613"/>
      <c r="BR27" s="613"/>
      <c r="BS27" s="614">
        <v>38828</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7348000</v>
      </c>
      <c r="CS27" s="642"/>
      <c r="CT27" s="642"/>
      <c r="CU27" s="642"/>
      <c r="CV27" s="642"/>
      <c r="CW27" s="642"/>
      <c r="CX27" s="642"/>
      <c r="CY27" s="643"/>
      <c r="CZ27" s="615">
        <v>28.4</v>
      </c>
      <c r="DA27" s="640"/>
      <c r="DB27" s="640"/>
      <c r="DC27" s="644"/>
      <c r="DD27" s="619">
        <v>2527383</v>
      </c>
      <c r="DE27" s="642"/>
      <c r="DF27" s="642"/>
      <c r="DG27" s="642"/>
      <c r="DH27" s="642"/>
      <c r="DI27" s="642"/>
      <c r="DJ27" s="642"/>
      <c r="DK27" s="643"/>
      <c r="DL27" s="619">
        <v>1748179</v>
      </c>
      <c r="DM27" s="642"/>
      <c r="DN27" s="642"/>
      <c r="DO27" s="642"/>
      <c r="DP27" s="642"/>
      <c r="DQ27" s="642"/>
      <c r="DR27" s="642"/>
      <c r="DS27" s="642"/>
      <c r="DT27" s="642"/>
      <c r="DU27" s="642"/>
      <c r="DV27" s="643"/>
      <c r="DW27" s="615">
        <v>14.3</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225114</v>
      </c>
      <c r="S28" s="611"/>
      <c r="T28" s="611"/>
      <c r="U28" s="611"/>
      <c r="V28" s="611"/>
      <c r="W28" s="611"/>
      <c r="X28" s="611"/>
      <c r="Y28" s="612"/>
      <c r="Z28" s="613">
        <v>0.8</v>
      </c>
      <c r="AA28" s="613"/>
      <c r="AB28" s="613"/>
      <c r="AC28" s="613"/>
      <c r="AD28" s="614">
        <v>8740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2513766</v>
      </c>
      <c r="CS28" s="611"/>
      <c r="CT28" s="611"/>
      <c r="CU28" s="611"/>
      <c r="CV28" s="611"/>
      <c r="CW28" s="611"/>
      <c r="CX28" s="611"/>
      <c r="CY28" s="612"/>
      <c r="CZ28" s="615">
        <v>9.6999999999999993</v>
      </c>
      <c r="DA28" s="640"/>
      <c r="DB28" s="640"/>
      <c r="DC28" s="644"/>
      <c r="DD28" s="619">
        <v>2392524</v>
      </c>
      <c r="DE28" s="611"/>
      <c r="DF28" s="611"/>
      <c r="DG28" s="611"/>
      <c r="DH28" s="611"/>
      <c r="DI28" s="611"/>
      <c r="DJ28" s="611"/>
      <c r="DK28" s="612"/>
      <c r="DL28" s="619">
        <v>2392524</v>
      </c>
      <c r="DM28" s="611"/>
      <c r="DN28" s="611"/>
      <c r="DO28" s="611"/>
      <c r="DP28" s="611"/>
      <c r="DQ28" s="611"/>
      <c r="DR28" s="611"/>
      <c r="DS28" s="611"/>
      <c r="DT28" s="611"/>
      <c r="DU28" s="611"/>
      <c r="DV28" s="612"/>
      <c r="DW28" s="615">
        <v>19.600000000000001</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72369</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2513764</v>
      </c>
      <c r="CS29" s="642"/>
      <c r="CT29" s="642"/>
      <c r="CU29" s="642"/>
      <c r="CV29" s="642"/>
      <c r="CW29" s="642"/>
      <c r="CX29" s="642"/>
      <c r="CY29" s="643"/>
      <c r="CZ29" s="615">
        <v>9.6999999999999993</v>
      </c>
      <c r="DA29" s="640"/>
      <c r="DB29" s="640"/>
      <c r="DC29" s="644"/>
      <c r="DD29" s="619">
        <v>2392522</v>
      </c>
      <c r="DE29" s="642"/>
      <c r="DF29" s="642"/>
      <c r="DG29" s="642"/>
      <c r="DH29" s="642"/>
      <c r="DI29" s="642"/>
      <c r="DJ29" s="642"/>
      <c r="DK29" s="643"/>
      <c r="DL29" s="619">
        <v>2392522</v>
      </c>
      <c r="DM29" s="642"/>
      <c r="DN29" s="642"/>
      <c r="DO29" s="642"/>
      <c r="DP29" s="642"/>
      <c r="DQ29" s="642"/>
      <c r="DR29" s="642"/>
      <c r="DS29" s="642"/>
      <c r="DT29" s="642"/>
      <c r="DU29" s="642"/>
      <c r="DV29" s="643"/>
      <c r="DW29" s="615">
        <v>19.600000000000001</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5752811</v>
      </c>
      <c r="S30" s="611"/>
      <c r="T30" s="611"/>
      <c r="U30" s="611"/>
      <c r="V30" s="611"/>
      <c r="W30" s="611"/>
      <c r="X30" s="611"/>
      <c r="Y30" s="612"/>
      <c r="Z30" s="613">
        <v>21.7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2445469</v>
      </c>
      <c r="CS30" s="611"/>
      <c r="CT30" s="611"/>
      <c r="CU30" s="611"/>
      <c r="CV30" s="611"/>
      <c r="CW30" s="611"/>
      <c r="CX30" s="611"/>
      <c r="CY30" s="612"/>
      <c r="CZ30" s="615">
        <v>9.4</v>
      </c>
      <c r="DA30" s="640"/>
      <c r="DB30" s="640"/>
      <c r="DC30" s="644"/>
      <c r="DD30" s="619">
        <v>2338815</v>
      </c>
      <c r="DE30" s="611"/>
      <c r="DF30" s="611"/>
      <c r="DG30" s="611"/>
      <c r="DH30" s="611"/>
      <c r="DI30" s="611"/>
      <c r="DJ30" s="611"/>
      <c r="DK30" s="612"/>
      <c r="DL30" s="619">
        <v>2338815</v>
      </c>
      <c r="DM30" s="611"/>
      <c r="DN30" s="611"/>
      <c r="DO30" s="611"/>
      <c r="DP30" s="611"/>
      <c r="DQ30" s="611"/>
      <c r="DR30" s="611"/>
      <c r="DS30" s="611"/>
      <c r="DT30" s="611"/>
      <c r="DU30" s="611"/>
      <c r="DV30" s="612"/>
      <c r="DW30" s="615">
        <v>19.100000000000001</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98.9</v>
      </c>
      <c r="BH31" s="654"/>
      <c r="BI31" s="654"/>
      <c r="BJ31" s="654"/>
      <c r="BK31" s="654"/>
      <c r="BL31" s="654"/>
      <c r="BM31" s="605">
        <v>94.8</v>
      </c>
      <c r="BN31" s="654"/>
      <c r="BO31" s="654"/>
      <c r="BP31" s="654"/>
      <c r="BQ31" s="655"/>
      <c r="BR31" s="666">
        <v>98.8</v>
      </c>
      <c r="BS31" s="654"/>
      <c r="BT31" s="654"/>
      <c r="BU31" s="654"/>
      <c r="BV31" s="654"/>
      <c r="BW31" s="654"/>
      <c r="BX31" s="605">
        <v>94.8</v>
      </c>
      <c r="BY31" s="654"/>
      <c r="BZ31" s="654"/>
      <c r="CA31" s="654"/>
      <c r="CB31" s="655"/>
      <c r="CD31" s="648"/>
      <c r="CE31" s="649"/>
      <c r="CF31" s="607" t="s">
        <v>301</v>
      </c>
      <c r="CG31" s="608"/>
      <c r="CH31" s="608"/>
      <c r="CI31" s="608"/>
      <c r="CJ31" s="608"/>
      <c r="CK31" s="608"/>
      <c r="CL31" s="608"/>
      <c r="CM31" s="608"/>
      <c r="CN31" s="608"/>
      <c r="CO31" s="608"/>
      <c r="CP31" s="608"/>
      <c r="CQ31" s="609"/>
      <c r="CR31" s="610">
        <v>68295</v>
      </c>
      <c r="CS31" s="642"/>
      <c r="CT31" s="642"/>
      <c r="CU31" s="642"/>
      <c r="CV31" s="642"/>
      <c r="CW31" s="642"/>
      <c r="CX31" s="642"/>
      <c r="CY31" s="643"/>
      <c r="CZ31" s="615">
        <v>0.3</v>
      </c>
      <c r="DA31" s="640"/>
      <c r="DB31" s="640"/>
      <c r="DC31" s="644"/>
      <c r="DD31" s="619">
        <v>53707</v>
      </c>
      <c r="DE31" s="642"/>
      <c r="DF31" s="642"/>
      <c r="DG31" s="642"/>
      <c r="DH31" s="642"/>
      <c r="DI31" s="642"/>
      <c r="DJ31" s="642"/>
      <c r="DK31" s="643"/>
      <c r="DL31" s="619">
        <v>53707</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2164400</v>
      </c>
      <c r="S32" s="611"/>
      <c r="T32" s="611"/>
      <c r="U32" s="611"/>
      <c r="V32" s="611"/>
      <c r="W32" s="611"/>
      <c r="X32" s="611"/>
      <c r="Y32" s="612"/>
      <c r="Z32" s="613">
        <v>8.1999999999999993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99.1</v>
      </c>
      <c r="BH32" s="642"/>
      <c r="BI32" s="642"/>
      <c r="BJ32" s="642"/>
      <c r="BK32" s="642"/>
      <c r="BL32" s="642"/>
      <c r="BM32" s="616">
        <v>95.7</v>
      </c>
      <c r="BN32" s="642"/>
      <c r="BO32" s="642"/>
      <c r="BP32" s="642"/>
      <c r="BQ32" s="665"/>
      <c r="BR32" s="667">
        <v>98.8</v>
      </c>
      <c r="BS32" s="642"/>
      <c r="BT32" s="642"/>
      <c r="BU32" s="642"/>
      <c r="BV32" s="642"/>
      <c r="BW32" s="642"/>
      <c r="BX32" s="616">
        <v>95.8</v>
      </c>
      <c r="BY32" s="642"/>
      <c r="BZ32" s="642"/>
      <c r="CA32" s="642"/>
      <c r="CB32" s="665"/>
      <c r="CD32" s="650"/>
      <c r="CE32" s="651"/>
      <c r="CF32" s="607" t="s">
        <v>305</v>
      </c>
      <c r="CG32" s="608"/>
      <c r="CH32" s="608"/>
      <c r="CI32" s="608"/>
      <c r="CJ32" s="608"/>
      <c r="CK32" s="608"/>
      <c r="CL32" s="608"/>
      <c r="CM32" s="608"/>
      <c r="CN32" s="608"/>
      <c r="CO32" s="608"/>
      <c r="CP32" s="608"/>
      <c r="CQ32" s="609"/>
      <c r="CR32" s="610">
        <v>2</v>
      </c>
      <c r="CS32" s="611"/>
      <c r="CT32" s="611"/>
      <c r="CU32" s="611"/>
      <c r="CV32" s="611"/>
      <c r="CW32" s="611"/>
      <c r="CX32" s="611"/>
      <c r="CY32" s="612"/>
      <c r="CZ32" s="615">
        <v>0</v>
      </c>
      <c r="DA32" s="640"/>
      <c r="DB32" s="640"/>
      <c r="DC32" s="644"/>
      <c r="DD32" s="619">
        <v>2</v>
      </c>
      <c r="DE32" s="611"/>
      <c r="DF32" s="611"/>
      <c r="DG32" s="611"/>
      <c r="DH32" s="611"/>
      <c r="DI32" s="611"/>
      <c r="DJ32" s="611"/>
      <c r="DK32" s="612"/>
      <c r="DL32" s="619">
        <v>2</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83276</v>
      </c>
      <c r="S33" s="611"/>
      <c r="T33" s="611"/>
      <c r="U33" s="611"/>
      <c r="V33" s="611"/>
      <c r="W33" s="611"/>
      <c r="X33" s="611"/>
      <c r="Y33" s="612"/>
      <c r="Z33" s="613">
        <v>0.3</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98.7</v>
      </c>
      <c r="BH33" s="669"/>
      <c r="BI33" s="669"/>
      <c r="BJ33" s="669"/>
      <c r="BK33" s="669"/>
      <c r="BL33" s="669"/>
      <c r="BM33" s="670">
        <v>93.9</v>
      </c>
      <c r="BN33" s="669"/>
      <c r="BO33" s="669"/>
      <c r="BP33" s="669"/>
      <c r="BQ33" s="671"/>
      <c r="BR33" s="668">
        <v>98.7</v>
      </c>
      <c r="BS33" s="669"/>
      <c r="BT33" s="669"/>
      <c r="BU33" s="669"/>
      <c r="BV33" s="669"/>
      <c r="BW33" s="669"/>
      <c r="BX33" s="670">
        <v>93.8</v>
      </c>
      <c r="BY33" s="669"/>
      <c r="BZ33" s="669"/>
      <c r="CA33" s="669"/>
      <c r="CB33" s="671"/>
      <c r="CD33" s="607" t="s">
        <v>308</v>
      </c>
      <c r="CE33" s="608"/>
      <c r="CF33" s="608"/>
      <c r="CG33" s="608"/>
      <c r="CH33" s="608"/>
      <c r="CI33" s="608"/>
      <c r="CJ33" s="608"/>
      <c r="CK33" s="608"/>
      <c r="CL33" s="608"/>
      <c r="CM33" s="608"/>
      <c r="CN33" s="608"/>
      <c r="CO33" s="608"/>
      <c r="CP33" s="608"/>
      <c r="CQ33" s="609"/>
      <c r="CR33" s="610">
        <v>9648365</v>
      </c>
      <c r="CS33" s="642"/>
      <c r="CT33" s="642"/>
      <c r="CU33" s="642"/>
      <c r="CV33" s="642"/>
      <c r="CW33" s="642"/>
      <c r="CX33" s="642"/>
      <c r="CY33" s="643"/>
      <c r="CZ33" s="615">
        <v>37.200000000000003</v>
      </c>
      <c r="DA33" s="640"/>
      <c r="DB33" s="640"/>
      <c r="DC33" s="644"/>
      <c r="DD33" s="619">
        <v>6727626</v>
      </c>
      <c r="DE33" s="642"/>
      <c r="DF33" s="642"/>
      <c r="DG33" s="642"/>
      <c r="DH33" s="642"/>
      <c r="DI33" s="642"/>
      <c r="DJ33" s="642"/>
      <c r="DK33" s="643"/>
      <c r="DL33" s="619">
        <v>4829614</v>
      </c>
      <c r="DM33" s="642"/>
      <c r="DN33" s="642"/>
      <c r="DO33" s="642"/>
      <c r="DP33" s="642"/>
      <c r="DQ33" s="642"/>
      <c r="DR33" s="642"/>
      <c r="DS33" s="642"/>
      <c r="DT33" s="642"/>
      <c r="DU33" s="642"/>
      <c r="DV33" s="643"/>
      <c r="DW33" s="615">
        <v>39.5</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1004945</v>
      </c>
      <c r="S34" s="611"/>
      <c r="T34" s="611"/>
      <c r="U34" s="611"/>
      <c r="V34" s="611"/>
      <c r="W34" s="611"/>
      <c r="X34" s="611"/>
      <c r="Y34" s="612"/>
      <c r="Z34" s="613">
        <v>3.8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3196551</v>
      </c>
      <c r="CS34" s="611"/>
      <c r="CT34" s="611"/>
      <c r="CU34" s="611"/>
      <c r="CV34" s="611"/>
      <c r="CW34" s="611"/>
      <c r="CX34" s="611"/>
      <c r="CY34" s="612"/>
      <c r="CZ34" s="615">
        <v>12.3</v>
      </c>
      <c r="DA34" s="640"/>
      <c r="DB34" s="640"/>
      <c r="DC34" s="644"/>
      <c r="DD34" s="619">
        <v>1903790</v>
      </c>
      <c r="DE34" s="611"/>
      <c r="DF34" s="611"/>
      <c r="DG34" s="611"/>
      <c r="DH34" s="611"/>
      <c r="DI34" s="611"/>
      <c r="DJ34" s="611"/>
      <c r="DK34" s="612"/>
      <c r="DL34" s="619">
        <v>1510529</v>
      </c>
      <c r="DM34" s="611"/>
      <c r="DN34" s="611"/>
      <c r="DO34" s="611"/>
      <c r="DP34" s="611"/>
      <c r="DQ34" s="611"/>
      <c r="DR34" s="611"/>
      <c r="DS34" s="611"/>
      <c r="DT34" s="611"/>
      <c r="DU34" s="611"/>
      <c r="DV34" s="612"/>
      <c r="DW34" s="615">
        <v>12.4</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901131</v>
      </c>
      <c r="S35" s="611"/>
      <c r="T35" s="611"/>
      <c r="U35" s="611"/>
      <c r="V35" s="611"/>
      <c r="W35" s="611"/>
      <c r="X35" s="611"/>
      <c r="Y35" s="612"/>
      <c r="Z35" s="613">
        <v>3.4</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114605</v>
      </c>
      <c r="CS35" s="642"/>
      <c r="CT35" s="642"/>
      <c r="CU35" s="642"/>
      <c r="CV35" s="642"/>
      <c r="CW35" s="642"/>
      <c r="CX35" s="642"/>
      <c r="CY35" s="643"/>
      <c r="CZ35" s="615">
        <v>0.4</v>
      </c>
      <c r="DA35" s="640"/>
      <c r="DB35" s="640"/>
      <c r="DC35" s="644"/>
      <c r="DD35" s="619">
        <v>84337</v>
      </c>
      <c r="DE35" s="642"/>
      <c r="DF35" s="642"/>
      <c r="DG35" s="642"/>
      <c r="DH35" s="642"/>
      <c r="DI35" s="642"/>
      <c r="DJ35" s="642"/>
      <c r="DK35" s="643"/>
      <c r="DL35" s="619">
        <v>62555</v>
      </c>
      <c r="DM35" s="642"/>
      <c r="DN35" s="642"/>
      <c r="DO35" s="642"/>
      <c r="DP35" s="642"/>
      <c r="DQ35" s="642"/>
      <c r="DR35" s="642"/>
      <c r="DS35" s="642"/>
      <c r="DT35" s="642"/>
      <c r="DU35" s="642"/>
      <c r="DV35" s="643"/>
      <c r="DW35" s="615">
        <v>0.5</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785683</v>
      </c>
      <c r="S36" s="611"/>
      <c r="T36" s="611"/>
      <c r="U36" s="611"/>
      <c r="V36" s="611"/>
      <c r="W36" s="611"/>
      <c r="X36" s="611"/>
      <c r="Y36" s="612"/>
      <c r="Z36" s="613">
        <v>3</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2432552</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138922</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3072755</v>
      </c>
      <c r="CS36" s="611"/>
      <c r="CT36" s="611"/>
      <c r="CU36" s="611"/>
      <c r="CV36" s="611"/>
      <c r="CW36" s="611"/>
      <c r="CX36" s="611"/>
      <c r="CY36" s="612"/>
      <c r="CZ36" s="615">
        <v>11.9</v>
      </c>
      <c r="DA36" s="640"/>
      <c r="DB36" s="640"/>
      <c r="DC36" s="644"/>
      <c r="DD36" s="619">
        <v>2460082</v>
      </c>
      <c r="DE36" s="611"/>
      <c r="DF36" s="611"/>
      <c r="DG36" s="611"/>
      <c r="DH36" s="611"/>
      <c r="DI36" s="611"/>
      <c r="DJ36" s="611"/>
      <c r="DK36" s="612"/>
      <c r="DL36" s="619">
        <v>1517530</v>
      </c>
      <c r="DM36" s="611"/>
      <c r="DN36" s="611"/>
      <c r="DO36" s="611"/>
      <c r="DP36" s="611"/>
      <c r="DQ36" s="611"/>
      <c r="DR36" s="611"/>
      <c r="DS36" s="611"/>
      <c r="DT36" s="611"/>
      <c r="DU36" s="611"/>
      <c r="DV36" s="612"/>
      <c r="DW36" s="615">
        <v>12.4</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318160</v>
      </c>
      <c r="S37" s="611"/>
      <c r="T37" s="611"/>
      <c r="U37" s="611"/>
      <c r="V37" s="611"/>
      <c r="W37" s="611"/>
      <c r="X37" s="611"/>
      <c r="Y37" s="612"/>
      <c r="Z37" s="613">
        <v>1.2</v>
      </c>
      <c r="AA37" s="613"/>
      <c r="AB37" s="613"/>
      <c r="AC37" s="613"/>
      <c r="AD37" s="614">
        <v>3413</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70295</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45850</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1443769</v>
      </c>
      <c r="CS37" s="642"/>
      <c r="CT37" s="642"/>
      <c r="CU37" s="642"/>
      <c r="CV37" s="642"/>
      <c r="CW37" s="642"/>
      <c r="CX37" s="642"/>
      <c r="CY37" s="643"/>
      <c r="CZ37" s="615">
        <v>5.6</v>
      </c>
      <c r="DA37" s="640"/>
      <c r="DB37" s="640"/>
      <c r="DC37" s="644"/>
      <c r="DD37" s="619">
        <v>1420184</v>
      </c>
      <c r="DE37" s="642"/>
      <c r="DF37" s="642"/>
      <c r="DG37" s="642"/>
      <c r="DH37" s="642"/>
      <c r="DI37" s="642"/>
      <c r="DJ37" s="642"/>
      <c r="DK37" s="643"/>
      <c r="DL37" s="619">
        <v>1156955</v>
      </c>
      <c r="DM37" s="642"/>
      <c r="DN37" s="642"/>
      <c r="DO37" s="642"/>
      <c r="DP37" s="642"/>
      <c r="DQ37" s="642"/>
      <c r="DR37" s="642"/>
      <c r="DS37" s="642"/>
      <c r="DT37" s="642"/>
      <c r="DU37" s="642"/>
      <c r="DV37" s="643"/>
      <c r="DW37" s="615">
        <v>9.5</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1818824</v>
      </c>
      <c r="S38" s="611"/>
      <c r="T38" s="611"/>
      <c r="U38" s="611"/>
      <c r="V38" s="611"/>
      <c r="W38" s="611"/>
      <c r="X38" s="611"/>
      <c r="Y38" s="612"/>
      <c r="Z38" s="613">
        <v>6.9</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49000</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6706</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2318478</v>
      </c>
      <c r="CS38" s="611"/>
      <c r="CT38" s="611"/>
      <c r="CU38" s="611"/>
      <c r="CV38" s="611"/>
      <c r="CW38" s="611"/>
      <c r="CX38" s="611"/>
      <c r="CY38" s="612"/>
      <c r="CZ38" s="615">
        <v>8.9</v>
      </c>
      <c r="DA38" s="640"/>
      <c r="DB38" s="640"/>
      <c r="DC38" s="644"/>
      <c r="DD38" s="619">
        <v>1892096</v>
      </c>
      <c r="DE38" s="611"/>
      <c r="DF38" s="611"/>
      <c r="DG38" s="611"/>
      <c r="DH38" s="611"/>
      <c r="DI38" s="611"/>
      <c r="DJ38" s="611"/>
      <c r="DK38" s="612"/>
      <c r="DL38" s="619">
        <v>1739000</v>
      </c>
      <c r="DM38" s="611"/>
      <c r="DN38" s="611"/>
      <c r="DO38" s="611"/>
      <c r="DP38" s="611"/>
      <c r="DQ38" s="611"/>
      <c r="DR38" s="611"/>
      <c r="DS38" s="611"/>
      <c r="DT38" s="611"/>
      <c r="DU38" s="611"/>
      <c r="DV38" s="612"/>
      <c r="DW38" s="615">
        <v>14.2</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43779</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11128</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910976</v>
      </c>
      <c r="CS39" s="642"/>
      <c r="CT39" s="642"/>
      <c r="CU39" s="642"/>
      <c r="CV39" s="642"/>
      <c r="CW39" s="642"/>
      <c r="CX39" s="642"/>
      <c r="CY39" s="643"/>
      <c r="CZ39" s="615">
        <v>3.5</v>
      </c>
      <c r="DA39" s="640"/>
      <c r="DB39" s="640"/>
      <c r="DC39" s="644"/>
      <c r="DD39" s="619">
        <v>387321</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77924</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104</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35000</v>
      </c>
      <c r="CS40" s="611"/>
      <c r="CT40" s="611"/>
      <c r="CU40" s="611"/>
      <c r="CV40" s="611"/>
      <c r="CW40" s="611"/>
      <c r="CX40" s="611"/>
      <c r="CY40" s="612"/>
      <c r="CZ40" s="615">
        <v>0.1</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26542971</v>
      </c>
      <c r="S41" s="683"/>
      <c r="T41" s="683"/>
      <c r="U41" s="683"/>
      <c r="V41" s="683"/>
      <c r="W41" s="683"/>
      <c r="X41" s="683"/>
      <c r="Y41" s="687"/>
      <c r="Z41" s="688">
        <v>100</v>
      </c>
      <c r="AA41" s="688"/>
      <c r="AB41" s="688"/>
      <c r="AC41" s="688"/>
      <c r="AD41" s="689">
        <v>12144267</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587083</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1682395</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418</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3301745</v>
      </c>
      <c r="CS42" s="642"/>
      <c r="CT42" s="642"/>
      <c r="CU42" s="642"/>
      <c r="CV42" s="642"/>
      <c r="CW42" s="642"/>
      <c r="CX42" s="642"/>
      <c r="CY42" s="643"/>
      <c r="CZ42" s="615">
        <v>12.7</v>
      </c>
      <c r="DA42" s="640"/>
      <c r="DB42" s="640"/>
      <c r="DC42" s="644"/>
      <c r="DD42" s="619">
        <v>471212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68475</v>
      </c>
      <c r="CS43" s="642"/>
      <c r="CT43" s="642"/>
      <c r="CU43" s="642"/>
      <c r="CV43" s="642"/>
      <c r="CW43" s="642"/>
      <c r="CX43" s="642"/>
      <c r="CY43" s="643"/>
      <c r="CZ43" s="615">
        <v>0.3</v>
      </c>
      <c r="DA43" s="640"/>
      <c r="DB43" s="640"/>
      <c r="DC43" s="644"/>
      <c r="DD43" s="619">
        <v>68475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3296264</v>
      </c>
      <c r="CS44" s="611"/>
      <c r="CT44" s="611"/>
      <c r="CU44" s="611"/>
      <c r="CV44" s="611"/>
      <c r="CW44" s="611"/>
      <c r="CX44" s="611"/>
      <c r="CY44" s="612"/>
      <c r="CZ44" s="615">
        <v>12.7</v>
      </c>
      <c r="DA44" s="616"/>
      <c r="DB44" s="616"/>
      <c r="DC44" s="622"/>
      <c r="DD44" s="619">
        <v>471005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2475922</v>
      </c>
      <c r="CS45" s="642"/>
      <c r="CT45" s="642"/>
      <c r="CU45" s="642"/>
      <c r="CV45" s="642"/>
      <c r="CW45" s="642"/>
      <c r="CX45" s="642"/>
      <c r="CY45" s="643"/>
      <c r="CZ45" s="615">
        <v>9.6</v>
      </c>
      <c r="DA45" s="640"/>
      <c r="DB45" s="640"/>
      <c r="DC45" s="644"/>
      <c r="DD45" s="619">
        <v>293474</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689600</v>
      </c>
      <c r="CS46" s="611"/>
      <c r="CT46" s="611"/>
      <c r="CU46" s="611"/>
      <c r="CV46" s="611"/>
      <c r="CW46" s="611"/>
      <c r="CX46" s="611"/>
      <c r="CY46" s="612"/>
      <c r="CZ46" s="615">
        <v>2.7</v>
      </c>
      <c r="DA46" s="616"/>
      <c r="DB46" s="616"/>
      <c r="DC46" s="622"/>
      <c r="DD46" s="619">
        <v>172960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v>5481</v>
      </c>
      <c r="CS47" s="642"/>
      <c r="CT47" s="642"/>
      <c r="CU47" s="642"/>
      <c r="CV47" s="642"/>
      <c r="CW47" s="642"/>
      <c r="CX47" s="642"/>
      <c r="CY47" s="643"/>
      <c r="CZ47" s="615">
        <v>0</v>
      </c>
      <c r="DA47" s="640"/>
      <c r="DB47" s="640"/>
      <c r="DC47" s="644"/>
      <c r="DD47" s="619">
        <v>207</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25908648</v>
      </c>
      <c r="CS49" s="669"/>
      <c r="CT49" s="669"/>
      <c r="CU49" s="669"/>
      <c r="CV49" s="669"/>
      <c r="CW49" s="669"/>
      <c r="CX49" s="669"/>
      <c r="CY49" s="698"/>
      <c r="CZ49" s="690">
        <v>100</v>
      </c>
      <c r="DA49" s="699"/>
      <c r="DB49" s="699"/>
      <c r="DC49" s="700"/>
      <c r="DD49" s="701">
        <v>14997299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l1JIfc/t8AIgRozXsfVIaEpX74Al/03XnmgrY5CvTjXPuLGgjxA11j5ZSW0Fvi3wnm9nbMaUqNh6VDViiWLQw==" saltValue="nzmg9v6Ype8bMiHVCz6J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26581</v>
      </c>
      <c r="R7" s="740"/>
      <c r="S7" s="740"/>
      <c r="T7" s="740"/>
      <c r="U7" s="740"/>
      <c r="V7" s="740">
        <v>25947</v>
      </c>
      <c r="W7" s="740"/>
      <c r="X7" s="740"/>
      <c r="Y7" s="740"/>
      <c r="Z7" s="740"/>
      <c r="AA7" s="740">
        <v>634</v>
      </c>
      <c r="AB7" s="740"/>
      <c r="AC7" s="740"/>
      <c r="AD7" s="740"/>
      <c r="AE7" s="741"/>
      <c r="AF7" s="742">
        <v>453</v>
      </c>
      <c r="AG7" s="743"/>
      <c r="AH7" s="743"/>
      <c r="AI7" s="743"/>
      <c r="AJ7" s="744"/>
      <c r="AK7" s="745">
        <v>901</v>
      </c>
      <c r="AL7" s="746"/>
      <c r="AM7" s="746"/>
      <c r="AN7" s="746"/>
      <c r="AO7" s="746"/>
      <c r="AP7" s="746">
        <v>22113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544</v>
      </c>
      <c r="BT7" s="734"/>
      <c r="BU7" s="734"/>
      <c r="BV7" s="734"/>
      <c r="BW7" s="734"/>
      <c r="BX7" s="734"/>
      <c r="BY7" s="734"/>
      <c r="BZ7" s="734"/>
      <c r="CA7" s="734"/>
      <c r="CB7" s="734"/>
      <c r="CC7" s="734"/>
      <c r="CD7" s="734"/>
      <c r="CE7" s="734"/>
      <c r="CF7" s="734"/>
      <c r="CG7" s="749"/>
      <c r="CH7" s="730">
        <v>1</v>
      </c>
      <c r="CI7" s="731"/>
      <c r="CJ7" s="731"/>
      <c r="CK7" s="731"/>
      <c r="CL7" s="732"/>
      <c r="CM7" s="730">
        <v>450</v>
      </c>
      <c r="CN7" s="731"/>
      <c r="CO7" s="731"/>
      <c r="CP7" s="731"/>
      <c r="CQ7" s="732"/>
      <c r="CR7" s="730">
        <v>5</v>
      </c>
      <c r="CS7" s="731"/>
      <c r="CT7" s="731"/>
      <c r="CU7" s="731"/>
      <c r="CV7" s="732"/>
      <c r="CW7" s="730" t="s">
        <v>486</v>
      </c>
      <c r="CX7" s="731"/>
      <c r="CY7" s="731"/>
      <c r="CZ7" s="731"/>
      <c r="DA7" s="732"/>
      <c r="DB7" s="730" t="s">
        <v>486</v>
      </c>
      <c r="DC7" s="731"/>
      <c r="DD7" s="731"/>
      <c r="DE7" s="731"/>
      <c r="DF7" s="732"/>
      <c r="DG7" s="730" t="s">
        <v>486</v>
      </c>
      <c r="DH7" s="731"/>
      <c r="DI7" s="731"/>
      <c r="DJ7" s="731"/>
      <c r="DK7" s="732"/>
      <c r="DL7" s="730" t="s">
        <v>486</v>
      </c>
      <c r="DM7" s="731"/>
      <c r="DN7" s="731"/>
      <c r="DO7" s="731"/>
      <c r="DP7" s="732"/>
      <c r="DQ7" s="730" t="s">
        <v>486</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545</v>
      </c>
      <c r="BT8" s="761"/>
      <c r="BU8" s="761"/>
      <c r="BV8" s="761"/>
      <c r="BW8" s="761"/>
      <c r="BX8" s="761"/>
      <c r="BY8" s="761"/>
      <c r="BZ8" s="761"/>
      <c r="CA8" s="761"/>
      <c r="CB8" s="761"/>
      <c r="CC8" s="761"/>
      <c r="CD8" s="761"/>
      <c r="CE8" s="761"/>
      <c r="CF8" s="761"/>
      <c r="CG8" s="762"/>
      <c r="CH8" s="763">
        <v>16</v>
      </c>
      <c r="CI8" s="764"/>
      <c r="CJ8" s="764"/>
      <c r="CK8" s="764"/>
      <c r="CL8" s="765"/>
      <c r="CM8" s="763">
        <v>12</v>
      </c>
      <c r="CN8" s="764"/>
      <c r="CO8" s="764"/>
      <c r="CP8" s="764"/>
      <c r="CQ8" s="765"/>
      <c r="CR8" s="763">
        <v>10</v>
      </c>
      <c r="CS8" s="764"/>
      <c r="CT8" s="764"/>
      <c r="CU8" s="764"/>
      <c r="CV8" s="765"/>
      <c r="CW8" s="763">
        <v>17</v>
      </c>
      <c r="CX8" s="764"/>
      <c r="CY8" s="764"/>
      <c r="CZ8" s="764"/>
      <c r="DA8" s="765"/>
      <c r="DB8" s="763" t="s">
        <v>486</v>
      </c>
      <c r="DC8" s="764"/>
      <c r="DD8" s="764"/>
      <c r="DE8" s="764"/>
      <c r="DF8" s="765"/>
      <c r="DG8" s="763" t="s">
        <v>486</v>
      </c>
      <c r="DH8" s="764"/>
      <c r="DI8" s="764"/>
      <c r="DJ8" s="764"/>
      <c r="DK8" s="765"/>
      <c r="DL8" s="763" t="s">
        <v>486</v>
      </c>
      <c r="DM8" s="764"/>
      <c r="DN8" s="764"/>
      <c r="DO8" s="764"/>
      <c r="DP8" s="765"/>
      <c r="DQ8" s="763" t="s">
        <v>486</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546</v>
      </c>
      <c r="BT9" s="761"/>
      <c r="BU9" s="761"/>
      <c r="BV9" s="761"/>
      <c r="BW9" s="761"/>
      <c r="BX9" s="761"/>
      <c r="BY9" s="761"/>
      <c r="BZ9" s="761"/>
      <c r="CA9" s="761"/>
      <c r="CB9" s="761"/>
      <c r="CC9" s="761"/>
      <c r="CD9" s="761"/>
      <c r="CE9" s="761"/>
      <c r="CF9" s="761"/>
      <c r="CG9" s="762"/>
      <c r="CH9" s="763">
        <v>5</v>
      </c>
      <c r="CI9" s="764"/>
      <c r="CJ9" s="764"/>
      <c r="CK9" s="764"/>
      <c r="CL9" s="765"/>
      <c r="CM9" s="763">
        <v>63</v>
      </c>
      <c r="CN9" s="764"/>
      <c r="CO9" s="764"/>
      <c r="CP9" s="764"/>
      <c r="CQ9" s="765"/>
      <c r="CR9" s="763">
        <v>40</v>
      </c>
      <c r="CS9" s="764"/>
      <c r="CT9" s="764"/>
      <c r="CU9" s="764"/>
      <c r="CV9" s="765"/>
      <c r="CW9" s="763">
        <v>54</v>
      </c>
      <c r="CX9" s="764"/>
      <c r="CY9" s="764"/>
      <c r="CZ9" s="764"/>
      <c r="DA9" s="765"/>
      <c r="DB9" s="763" t="s">
        <v>486</v>
      </c>
      <c r="DC9" s="764"/>
      <c r="DD9" s="764"/>
      <c r="DE9" s="764"/>
      <c r="DF9" s="765"/>
      <c r="DG9" s="763" t="s">
        <v>486</v>
      </c>
      <c r="DH9" s="764"/>
      <c r="DI9" s="764"/>
      <c r="DJ9" s="764"/>
      <c r="DK9" s="765"/>
      <c r="DL9" s="763" t="s">
        <v>486</v>
      </c>
      <c r="DM9" s="764"/>
      <c r="DN9" s="764"/>
      <c r="DO9" s="764"/>
      <c r="DP9" s="765"/>
      <c r="DQ9" s="763" t="s">
        <v>486</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547</v>
      </c>
      <c r="BT10" s="761"/>
      <c r="BU10" s="761"/>
      <c r="BV10" s="761"/>
      <c r="BW10" s="761"/>
      <c r="BX10" s="761"/>
      <c r="BY10" s="761"/>
      <c r="BZ10" s="761"/>
      <c r="CA10" s="761"/>
      <c r="CB10" s="761"/>
      <c r="CC10" s="761"/>
      <c r="CD10" s="761"/>
      <c r="CE10" s="761"/>
      <c r="CF10" s="761"/>
      <c r="CG10" s="762"/>
      <c r="CH10" s="763">
        <v>10</v>
      </c>
      <c r="CI10" s="764"/>
      <c r="CJ10" s="764"/>
      <c r="CK10" s="764"/>
      <c r="CL10" s="765"/>
      <c r="CM10" s="763">
        <v>18</v>
      </c>
      <c r="CN10" s="764"/>
      <c r="CO10" s="764"/>
      <c r="CP10" s="764"/>
      <c r="CQ10" s="765"/>
      <c r="CR10" s="763">
        <v>3</v>
      </c>
      <c r="CS10" s="764"/>
      <c r="CT10" s="764"/>
      <c r="CU10" s="764"/>
      <c r="CV10" s="765"/>
      <c r="CW10" s="763">
        <v>17</v>
      </c>
      <c r="CX10" s="764"/>
      <c r="CY10" s="764"/>
      <c r="CZ10" s="764"/>
      <c r="DA10" s="765"/>
      <c r="DB10" s="763" t="s">
        <v>486</v>
      </c>
      <c r="DC10" s="764"/>
      <c r="DD10" s="764"/>
      <c r="DE10" s="764"/>
      <c r="DF10" s="765"/>
      <c r="DG10" s="763" t="s">
        <v>486</v>
      </c>
      <c r="DH10" s="764"/>
      <c r="DI10" s="764"/>
      <c r="DJ10" s="764"/>
      <c r="DK10" s="765"/>
      <c r="DL10" s="763" t="s">
        <v>486</v>
      </c>
      <c r="DM10" s="764"/>
      <c r="DN10" s="764"/>
      <c r="DO10" s="764"/>
      <c r="DP10" s="765"/>
      <c r="DQ10" s="763" t="s">
        <v>486</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26581</v>
      </c>
      <c r="R23" s="780"/>
      <c r="S23" s="780"/>
      <c r="T23" s="780"/>
      <c r="U23" s="780"/>
      <c r="V23" s="780">
        <v>25947</v>
      </c>
      <c r="W23" s="780"/>
      <c r="X23" s="780"/>
      <c r="Y23" s="780"/>
      <c r="Z23" s="780"/>
      <c r="AA23" s="780">
        <v>634</v>
      </c>
      <c r="AB23" s="780"/>
      <c r="AC23" s="780"/>
      <c r="AD23" s="780"/>
      <c r="AE23" s="781"/>
      <c r="AF23" s="782">
        <v>453</v>
      </c>
      <c r="AG23" s="780"/>
      <c r="AH23" s="780"/>
      <c r="AI23" s="780"/>
      <c r="AJ23" s="783"/>
      <c r="AK23" s="784"/>
      <c r="AL23" s="785"/>
      <c r="AM23" s="785"/>
      <c r="AN23" s="785"/>
      <c r="AO23" s="785"/>
      <c r="AP23" s="780">
        <v>22113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6683</v>
      </c>
      <c r="R28" s="810"/>
      <c r="S28" s="810"/>
      <c r="T28" s="810"/>
      <c r="U28" s="810"/>
      <c r="V28" s="810">
        <v>6544</v>
      </c>
      <c r="W28" s="810"/>
      <c r="X28" s="810"/>
      <c r="Y28" s="810"/>
      <c r="Z28" s="810"/>
      <c r="AA28" s="810">
        <v>139</v>
      </c>
      <c r="AB28" s="810"/>
      <c r="AC28" s="810"/>
      <c r="AD28" s="810"/>
      <c r="AE28" s="811"/>
      <c r="AF28" s="812">
        <v>139</v>
      </c>
      <c r="AG28" s="810"/>
      <c r="AH28" s="810"/>
      <c r="AI28" s="810"/>
      <c r="AJ28" s="813"/>
      <c r="AK28" s="814">
        <v>526</v>
      </c>
      <c r="AL28" s="815"/>
      <c r="AM28" s="815"/>
      <c r="AN28" s="815"/>
      <c r="AO28" s="815"/>
      <c r="AP28" s="815" t="s">
        <v>563</v>
      </c>
      <c r="AQ28" s="815"/>
      <c r="AR28" s="815"/>
      <c r="AS28" s="815"/>
      <c r="AT28" s="815"/>
      <c r="AU28" s="815" t="s">
        <v>486</v>
      </c>
      <c r="AV28" s="815"/>
      <c r="AW28" s="815"/>
      <c r="AX28" s="815"/>
      <c r="AY28" s="815"/>
      <c r="AZ28" s="816" t="s">
        <v>486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700</v>
      </c>
      <c r="R29" s="771"/>
      <c r="S29" s="771"/>
      <c r="T29" s="771"/>
      <c r="U29" s="771"/>
      <c r="V29" s="771">
        <v>686</v>
      </c>
      <c r="W29" s="771"/>
      <c r="X29" s="771"/>
      <c r="Y29" s="771"/>
      <c r="Z29" s="771"/>
      <c r="AA29" s="771">
        <v>14</v>
      </c>
      <c r="AB29" s="771"/>
      <c r="AC29" s="771"/>
      <c r="AD29" s="771"/>
      <c r="AE29" s="772"/>
      <c r="AF29" s="773">
        <v>14</v>
      </c>
      <c r="AG29" s="774"/>
      <c r="AH29" s="774"/>
      <c r="AI29" s="774"/>
      <c r="AJ29" s="775"/>
      <c r="AK29" s="821">
        <v>211</v>
      </c>
      <c r="AL29" s="817"/>
      <c r="AM29" s="817"/>
      <c r="AN29" s="817"/>
      <c r="AO29" s="817"/>
      <c r="AP29" s="817" t="s">
        <v>486</v>
      </c>
      <c r="AQ29" s="817"/>
      <c r="AR29" s="817"/>
      <c r="AS29" s="817"/>
      <c r="AT29" s="817"/>
      <c r="AU29" s="817" t="s">
        <v>563</v>
      </c>
      <c r="AV29" s="817"/>
      <c r="AW29" s="817"/>
      <c r="AX29" s="817"/>
      <c r="AY29" s="817"/>
      <c r="AZ29" s="818" t="s">
        <v>486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779</v>
      </c>
      <c r="R30" s="771"/>
      <c r="S30" s="771"/>
      <c r="T30" s="771"/>
      <c r="U30" s="771"/>
      <c r="V30" s="771">
        <v>753</v>
      </c>
      <c r="W30" s="771"/>
      <c r="X30" s="771"/>
      <c r="Y30" s="771"/>
      <c r="Z30" s="771"/>
      <c r="AA30" s="771">
        <v>26</v>
      </c>
      <c r="AB30" s="771"/>
      <c r="AC30" s="771"/>
      <c r="AD30" s="771"/>
      <c r="AE30" s="772"/>
      <c r="AF30" s="773">
        <v>284</v>
      </c>
      <c r="AG30" s="774"/>
      <c r="AH30" s="774"/>
      <c r="AI30" s="774"/>
      <c r="AJ30" s="775"/>
      <c r="AK30" s="821">
        <v>70</v>
      </c>
      <c r="AL30" s="817"/>
      <c r="AM30" s="817"/>
      <c r="AN30" s="817"/>
      <c r="AO30" s="817"/>
      <c r="AP30" s="817">
        <v>6089</v>
      </c>
      <c r="AQ30" s="817"/>
      <c r="AR30" s="817"/>
      <c r="AS30" s="817"/>
      <c r="AT30" s="817"/>
      <c r="AU30" s="817">
        <v>1443</v>
      </c>
      <c r="AV30" s="817"/>
      <c r="AW30" s="817"/>
      <c r="AX30" s="817"/>
      <c r="AY30" s="817"/>
      <c r="AZ30" s="818" t="s">
        <v>486</v>
      </c>
      <c r="BA30" s="818"/>
      <c r="BB30" s="818"/>
      <c r="BC30" s="818"/>
      <c r="BD30" s="818"/>
      <c r="BE30" s="819" t="s">
        <v>392</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141</v>
      </c>
      <c r="R31" s="771"/>
      <c r="S31" s="771"/>
      <c r="T31" s="771"/>
      <c r="U31" s="771"/>
      <c r="V31" s="771">
        <v>133</v>
      </c>
      <c r="W31" s="771"/>
      <c r="X31" s="771"/>
      <c r="Y31" s="771"/>
      <c r="Z31" s="771"/>
      <c r="AA31" s="771">
        <v>8</v>
      </c>
      <c r="AB31" s="771"/>
      <c r="AC31" s="771"/>
      <c r="AD31" s="771"/>
      <c r="AE31" s="772"/>
      <c r="AF31" s="773">
        <v>8</v>
      </c>
      <c r="AG31" s="774"/>
      <c r="AH31" s="774"/>
      <c r="AI31" s="774"/>
      <c r="AJ31" s="775"/>
      <c r="AK31" s="821">
        <v>49</v>
      </c>
      <c r="AL31" s="817"/>
      <c r="AM31" s="817"/>
      <c r="AN31" s="817"/>
      <c r="AO31" s="817"/>
      <c r="AP31" s="817">
        <v>126</v>
      </c>
      <c r="AQ31" s="817"/>
      <c r="AR31" s="817"/>
      <c r="AS31" s="817"/>
      <c r="AT31" s="817"/>
      <c r="AU31" s="817">
        <v>15</v>
      </c>
      <c r="AV31" s="817"/>
      <c r="AW31" s="817"/>
      <c r="AX31" s="817"/>
      <c r="AY31" s="817"/>
      <c r="AZ31" s="818" t="s">
        <v>486</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444</v>
      </c>
      <c r="AG63" s="831"/>
      <c r="AH63" s="831"/>
      <c r="AI63" s="831"/>
      <c r="AJ63" s="832"/>
      <c r="AK63" s="833"/>
      <c r="AL63" s="828"/>
      <c r="AM63" s="828"/>
      <c r="AN63" s="828"/>
      <c r="AO63" s="828"/>
      <c r="AP63" s="831">
        <v>6215</v>
      </c>
      <c r="AQ63" s="831"/>
      <c r="AR63" s="831"/>
      <c r="AS63" s="831"/>
      <c r="AT63" s="831"/>
      <c r="AU63" s="831">
        <v>1458</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5902</v>
      </c>
      <c r="R68" s="853"/>
      <c r="S68" s="853"/>
      <c r="T68" s="853"/>
      <c r="U68" s="853"/>
      <c r="V68" s="853">
        <v>4291</v>
      </c>
      <c r="W68" s="853"/>
      <c r="X68" s="853"/>
      <c r="Y68" s="853"/>
      <c r="Z68" s="853"/>
      <c r="AA68" s="853">
        <v>1611</v>
      </c>
      <c r="AB68" s="853"/>
      <c r="AC68" s="853"/>
      <c r="AD68" s="853"/>
      <c r="AE68" s="853"/>
      <c r="AF68" s="853">
        <v>1611</v>
      </c>
      <c r="AG68" s="853"/>
      <c r="AH68" s="853"/>
      <c r="AI68" s="853"/>
      <c r="AJ68" s="853"/>
      <c r="AK68" s="853">
        <v>24</v>
      </c>
      <c r="AL68" s="853"/>
      <c r="AM68" s="853"/>
      <c r="AN68" s="853"/>
      <c r="AO68" s="853"/>
      <c r="AP68" s="853" t="s">
        <v>486</v>
      </c>
      <c r="AQ68" s="853"/>
      <c r="AR68" s="853"/>
      <c r="AS68" s="853"/>
      <c r="AT68" s="853"/>
      <c r="AU68" s="853" t="s">
        <v>486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549</v>
      </c>
      <c r="C69" s="861"/>
      <c r="D69" s="861"/>
      <c r="E69" s="861"/>
      <c r="F69" s="861"/>
      <c r="G69" s="861"/>
      <c r="H69" s="861"/>
      <c r="I69" s="861"/>
      <c r="J69" s="861"/>
      <c r="K69" s="861"/>
      <c r="L69" s="861"/>
      <c r="M69" s="861"/>
      <c r="N69" s="861"/>
      <c r="O69" s="861"/>
      <c r="P69" s="862"/>
      <c r="Q69" s="863">
        <v>42</v>
      </c>
      <c r="R69" s="817"/>
      <c r="S69" s="817"/>
      <c r="T69" s="817"/>
      <c r="U69" s="817"/>
      <c r="V69" s="817">
        <v>35</v>
      </c>
      <c r="W69" s="817"/>
      <c r="X69" s="817"/>
      <c r="Y69" s="817"/>
      <c r="Z69" s="817"/>
      <c r="AA69" s="817">
        <v>7</v>
      </c>
      <c r="AB69" s="817"/>
      <c r="AC69" s="817"/>
      <c r="AD69" s="817"/>
      <c r="AE69" s="817"/>
      <c r="AF69" s="817">
        <v>7</v>
      </c>
      <c r="AG69" s="817"/>
      <c r="AH69" s="817"/>
      <c r="AI69" s="817"/>
      <c r="AJ69" s="817"/>
      <c r="AK69" s="817" t="s">
        <v>486</v>
      </c>
      <c r="AL69" s="817"/>
      <c r="AM69" s="817"/>
      <c r="AN69" s="817"/>
      <c r="AO69" s="817"/>
      <c r="AP69" s="817" t="s">
        <v>486</v>
      </c>
      <c r="AQ69" s="817"/>
      <c r="AR69" s="817"/>
      <c r="AS69" s="817"/>
      <c r="AT69" s="817"/>
      <c r="AU69" s="817" t="s">
        <v>486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550</v>
      </c>
      <c r="C70" s="861"/>
      <c r="D70" s="861"/>
      <c r="E70" s="861"/>
      <c r="F70" s="861"/>
      <c r="G70" s="861"/>
      <c r="H70" s="861"/>
      <c r="I70" s="861"/>
      <c r="J70" s="861"/>
      <c r="K70" s="861"/>
      <c r="L70" s="861"/>
      <c r="M70" s="861"/>
      <c r="N70" s="861"/>
      <c r="O70" s="861"/>
      <c r="P70" s="862"/>
      <c r="Q70" s="863">
        <v>13</v>
      </c>
      <c r="R70" s="817"/>
      <c r="S70" s="817"/>
      <c r="T70" s="817"/>
      <c r="U70" s="817"/>
      <c r="V70" s="817">
        <v>10</v>
      </c>
      <c r="W70" s="817"/>
      <c r="X70" s="817"/>
      <c r="Y70" s="817"/>
      <c r="Z70" s="817"/>
      <c r="AA70" s="817">
        <v>3</v>
      </c>
      <c r="AB70" s="817"/>
      <c r="AC70" s="817"/>
      <c r="AD70" s="817"/>
      <c r="AE70" s="817"/>
      <c r="AF70" s="817">
        <v>3</v>
      </c>
      <c r="AG70" s="817"/>
      <c r="AH70" s="817"/>
      <c r="AI70" s="817"/>
      <c r="AJ70" s="817"/>
      <c r="AK70" s="817" t="s">
        <v>486</v>
      </c>
      <c r="AL70" s="817"/>
      <c r="AM70" s="817"/>
      <c r="AN70" s="817"/>
      <c r="AO70" s="817"/>
      <c r="AP70" s="817" t="s">
        <v>486</v>
      </c>
      <c r="AQ70" s="817"/>
      <c r="AR70" s="817"/>
      <c r="AS70" s="817"/>
      <c r="AT70" s="817"/>
      <c r="AU70" s="817" t="s">
        <v>486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557</v>
      </c>
      <c r="C71" s="861"/>
      <c r="D71" s="861"/>
      <c r="E71" s="861"/>
      <c r="F71" s="861"/>
      <c r="G71" s="861"/>
      <c r="H71" s="861"/>
      <c r="I71" s="861"/>
      <c r="J71" s="861"/>
      <c r="K71" s="861"/>
      <c r="L71" s="861"/>
      <c r="M71" s="861"/>
      <c r="N71" s="861"/>
      <c r="O71" s="861"/>
      <c r="P71" s="862"/>
      <c r="Q71" s="863">
        <v>29</v>
      </c>
      <c r="R71" s="817"/>
      <c r="S71" s="817"/>
      <c r="T71" s="817"/>
      <c r="U71" s="817"/>
      <c r="V71" s="817">
        <v>26</v>
      </c>
      <c r="W71" s="817"/>
      <c r="X71" s="817"/>
      <c r="Y71" s="817"/>
      <c r="Z71" s="817"/>
      <c r="AA71" s="817">
        <v>3</v>
      </c>
      <c r="AB71" s="817"/>
      <c r="AC71" s="817"/>
      <c r="AD71" s="817"/>
      <c r="AE71" s="817"/>
      <c r="AF71" s="817">
        <v>3</v>
      </c>
      <c r="AG71" s="817"/>
      <c r="AH71" s="817"/>
      <c r="AI71" s="817"/>
      <c r="AJ71" s="817"/>
      <c r="AK71" s="817" t="s">
        <v>486</v>
      </c>
      <c r="AL71" s="817"/>
      <c r="AM71" s="817"/>
      <c r="AN71" s="817"/>
      <c r="AO71" s="817"/>
      <c r="AP71" s="817" t="s">
        <v>486</v>
      </c>
      <c r="AQ71" s="817"/>
      <c r="AR71" s="817"/>
      <c r="AS71" s="817"/>
      <c r="AT71" s="817"/>
      <c r="AU71" s="817" t="s">
        <v>486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551</v>
      </c>
      <c r="C72" s="861"/>
      <c r="D72" s="861"/>
      <c r="E72" s="861"/>
      <c r="F72" s="861"/>
      <c r="G72" s="861"/>
      <c r="H72" s="861"/>
      <c r="I72" s="861"/>
      <c r="J72" s="861"/>
      <c r="K72" s="861"/>
      <c r="L72" s="861"/>
      <c r="M72" s="861"/>
      <c r="N72" s="861"/>
      <c r="O72" s="861"/>
      <c r="P72" s="862"/>
      <c r="Q72" s="863">
        <v>641</v>
      </c>
      <c r="R72" s="817"/>
      <c r="S72" s="817"/>
      <c r="T72" s="817"/>
      <c r="U72" s="817"/>
      <c r="V72" s="817">
        <v>625</v>
      </c>
      <c r="W72" s="817"/>
      <c r="X72" s="817"/>
      <c r="Y72" s="817"/>
      <c r="Z72" s="817"/>
      <c r="AA72" s="817">
        <v>16</v>
      </c>
      <c r="AB72" s="817"/>
      <c r="AC72" s="817"/>
      <c r="AD72" s="817"/>
      <c r="AE72" s="817"/>
      <c r="AF72" s="817">
        <v>16</v>
      </c>
      <c r="AG72" s="817"/>
      <c r="AH72" s="817"/>
      <c r="AI72" s="817"/>
      <c r="AJ72" s="817"/>
      <c r="AK72" s="817">
        <v>13</v>
      </c>
      <c r="AL72" s="817"/>
      <c r="AM72" s="817"/>
      <c r="AN72" s="817"/>
      <c r="AO72" s="817"/>
      <c r="AP72" s="817" t="s">
        <v>486</v>
      </c>
      <c r="AQ72" s="817"/>
      <c r="AR72" s="817"/>
      <c r="AS72" s="817"/>
      <c r="AT72" s="817"/>
      <c r="AU72" s="817" t="s">
        <v>486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552</v>
      </c>
      <c r="C73" s="861"/>
      <c r="D73" s="861"/>
      <c r="E73" s="861"/>
      <c r="F73" s="861"/>
      <c r="G73" s="861"/>
      <c r="H73" s="861"/>
      <c r="I73" s="861"/>
      <c r="J73" s="861"/>
      <c r="K73" s="861"/>
      <c r="L73" s="861"/>
      <c r="M73" s="861"/>
      <c r="N73" s="861"/>
      <c r="O73" s="861"/>
      <c r="P73" s="862"/>
      <c r="Q73" s="863">
        <v>240624</v>
      </c>
      <c r="R73" s="817"/>
      <c r="S73" s="817"/>
      <c r="T73" s="817"/>
      <c r="U73" s="817"/>
      <c r="V73" s="817">
        <v>235439</v>
      </c>
      <c r="W73" s="817"/>
      <c r="X73" s="817"/>
      <c r="Y73" s="817"/>
      <c r="Z73" s="817"/>
      <c r="AA73" s="817">
        <v>5185</v>
      </c>
      <c r="AB73" s="817"/>
      <c r="AC73" s="817"/>
      <c r="AD73" s="817"/>
      <c r="AE73" s="817"/>
      <c r="AF73" s="817">
        <v>5185</v>
      </c>
      <c r="AG73" s="817"/>
      <c r="AH73" s="817"/>
      <c r="AI73" s="817"/>
      <c r="AJ73" s="817"/>
      <c r="AK73" s="817">
        <v>228</v>
      </c>
      <c r="AL73" s="817"/>
      <c r="AM73" s="817"/>
      <c r="AN73" s="817"/>
      <c r="AO73" s="817"/>
      <c r="AP73" s="817" t="s">
        <v>486</v>
      </c>
      <c r="AQ73" s="817"/>
      <c r="AR73" s="817"/>
      <c r="AS73" s="817"/>
      <c r="AT73" s="817"/>
      <c r="AU73" s="817" t="s">
        <v>486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553</v>
      </c>
      <c r="C74" s="861"/>
      <c r="D74" s="861"/>
      <c r="E74" s="861"/>
      <c r="F74" s="861"/>
      <c r="G74" s="861"/>
      <c r="H74" s="861"/>
      <c r="I74" s="861"/>
      <c r="J74" s="861"/>
      <c r="K74" s="861"/>
      <c r="L74" s="861"/>
      <c r="M74" s="861"/>
      <c r="N74" s="861"/>
      <c r="O74" s="861"/>
      <c r="P74" s="862"/>
      <c r="Q74" s="863">
        <v>5694</v>
      </c>
      <c r="R74" s="817"/>
      <c r="S74" s="817"/>
      <c r="T74" s="817"/>
      <c r="U74" s="817"/>
      <c r="V74" s="817">
        <v>5439</v>
      </c>
      <c r="W74" s="817"/>
      <c r="X74" s="817"/>
      <c r="Y74" s="817"/>
      <c r="Z74" s="817"/>
      <c r="AA74" s="817">
        <v>255</v>
      </c>
      <c r="AB74" s="817"/>
      <c r="AC74" s="817"/>
      <c r="AD74" s="817"/>
      <c r="AE74" s="817"/>
      <c r="AF74" s="817">
        <v>255</v>
      </c>
      <c r="AG74" s="817"/>
      <c r="AH74" s="817"/>
      <c r="AI74" s="817"/>
      <c r="AJ74" s="817"/>
      <c r="AK74" s="817">
        <v>594</v>
      </c>
      <c r="AL74" s="817"/>
      <c r="AM74" s="817"/>
      <c r="AN74" s="817"/>
      <c r="AO74" s="817"/>
      <c r="AP74" s="817">
        <v>1641</v>
      </c>
      <c r="AQ74" s="817"/>
      <c r="AR74" s="817"/>
      <c r="AS74" s="817"/>
      <c r="AT74" s="817"/>
      <c r="AU74" s="817" t="s">
        <v>486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554</v>
      </c>
      <c r="C75" s="861"/>
      <c r="D75" s="861"/>
      <c r="E75" s="861"/>
      <c r="F75" s="861"/>
      <c r="G75" s="861"/>
      <c r="H75" s="861"/>
      <c r="I75" s="861"/>
      <c r="J75" s="861"/>
      <c r="K75" s="861"/>
      <c r="L75" s="861"/>
      <c r="M75" s="861"/>
      <c r="N75" s="861"/>
      <c r="O75" s="861"/>
      <c r="P75" s="862"/>
      <c r="Q75" s="864">
        <v>2491</v>
      </c>
      <c r="R75" s="865"/>
      <c r="S75" s="865"/>
      <c r="T75" s="865"/>
      <c r="U75" s="821"/>
      <c r="V75" s="866">
        <v>2462</v>
      </c>
      <c r="W75" s="865"/>
      <c r="X75" s="865"/>
      <c r="Y75" s="865"/>
      <c r="Z75" s="821"/>
      <c r="AA75" s="866">
        <v>29</v>
      </c>
      <c r="AB75" s="865"/>
      <c r="AC75" s="865"/>
      <c r="AD75" s="865"/>
      <c r="AE75" s="821"/>
      <c r="AF75" s="866">
        <v>29</v>
      </c>
      <c r="AG75" s="865"/>
      <c r="AH75" s="865"/>
      <c r="AI75" s="865"/>
      <c r="AJ75" s="821"/>
      <c r="AK75" s="866">
        <v>79</v>
      </c>
      <c r="AL75" s="865"/>
      <c r="AM75" s="865"/>
      <c r="AN75" s="865"/>
      <c r="AO75" s="821"/>
      <c r="AP75" s="866">
        <v>327</v>
      </c>
      <c r="AQ75" s="865"/>
      <c r="AR75" s="865"/>
      <c r="AS75" s="865"/>
      <c r="AT75" s="821"/>
      <c r="AU75" s="866">
        <v>327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555</v>
      </c>
      <c r="C76" s="861"/>
      <c r="D76" s="861"/>
      <c r="E76" s="861"/>
      <c r="F76" s="861"/>
      <c r="G76" s="861"/>
      <c r="H76" s="861"/>
      <c r="I76" s="861"/>
      <c r="J76" s="861"/>
      <c r="K76" s="861"/>
      <c r="L76" s="861"/>
      <c r="M76" s="861"/>
      <c r="N76" s="861"/>
      <c r="O76" s="861"/>
      <c r="P76" s="862"/>
      <c r="Q76" s="864">
        <v>18854</v>
      </c>
      <c r="R76" s="865"/>
      <c r="S76" s="865"/>
      <c r="T76" s="865"/>
      <c r="U76" s="821"/>
      <c r="V76" s="866">
        <v>18463</v>
      </c>
      <c r="W76" s="865"/>
      <c r="X76" s="865"/>
      <c r="Y76" s="865"/>
      <c r="Z76" s="821"/>
      <c r="AA76" s="866">
        <v>391</v>
      </c>
      <c r="AB76" s="865"/>
      <c r="AC76" s="865"/>
      <c r="AD76" s="865"/>
      <c r="AE76" s="821"/>
      <c r="AF76" s="866">
        <v>391</v>
      </c>
      <c r="AG76" s="865"/>
      <c r="AH76" s="865"/>
      <c r="AI76" s="865"/>
      <c r="AJ76" s="821"/>
      <c r="AK76" s="866">
        <v>270</v>
      </c>
      <c r="AL76" s="865"/>
      <c r="AM76" s="865"/>
      <c r="AN76" s="865"/>
      <c r="AO76" s="821"/>
      <c r="AP76" s="866" t="s">
        <v>486</v>
      </c>
      <c r="AQ76" s="865"/>
      <c r="AR76" s="865"/>
      <c r="AS76" s="865"/>
      <c r="AT76" s="821"/>
      <c r="AU76" s="866" t="s">
        <v>486</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556</v>
      </c>
      <c r="C77" s="861"/>
      <c r="D77" s="861"/>
      <c r="E77" s="861"/>
      <c r="F77" s="861"/>
      <c r="G77" s="861"/>
      <c r="H77" s="861"/>
      <c r="I77" s="861"/>
      <c r="J77" s="861"/>
      <c r="K77" s="861"/>
      <c r="L77" s="861"/>
      <c r="M77" s="861"/>
      <c r="N77" s="861"/>
      <c r="O77" s="861"/>
      <c r="P77" s="862"/>
      <c r="Q77" s="864">
        <v>5924</v>
      </c>
      <c r="R77" s="865"/>
      <c r="S77" s="865"/>
      <c r="T77" s="865"/>
      <c r="U77" s="821"/>
      <c r="V77" s="866">
        <v>6320</v>
      </c>
      <c r="W77" s="865"/>
      <c r="X77" s="865"/>
      <c r="Y77" s="865"/>
      <c r="Z77" s="821"/>
      <c r="AA77" s="866">
        <v>-396</v>
      </c>
      <c r="AB77" s="865"/>
      <c r="AC77" s="865"/>
      <c r="AD77" s="865"/>
      <c r="AE77" s="821"/>
      <c r="AF77" s="866">
        <v>1333</v>
      </c>
      <c r="AG77" s="865"/>
      <c r="AH77" s="865"/>
      <c r="AI77" s="865"/>
      <c r="AJ77" s="821"/>
      <c r="AK77" s="866" t="s">
        <v>486</v>
      </c>
      <c r="AL77" s="865"/>
      <c r="AM77" s="865"/>
      <c r="AN77" s="865"/>
      <c r="AO77" s="821"/>
      <c r="AP77" s="866" t="s">
        <v>486</v>
      </c>
      <c r="AQ77" s="865"/>
      <c r="AR77" s="865"/>
      <c r="AS77" s="865"/>
      <c r="AT77" s="821"/>
      <c r="AU77" s="866">
        <v>119</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8833</v>
      </c>
      <c r="AG88" s="831"/>
      <c r="AH88" s="831"/>
      <c r="AI88" s="831"/>
      <c r="AJ88" s="831"/>
      <c r="AK88" s="828"/>
      <c r="AL88" s="828"/>
      <c r="AM88" s="828"/>
      <c r="AN88" s="828"/>
      <c r="AO88" s="828"/>
      <c r="AP88" s="831">
        <v>1968</v>
      </c>
      <c r="AQ88" s="831"/>
      <c r="AR88" s="831"/>
      <c r="AS88" s="831"/>
      <c r="AT88" s="831"/>
      <c r="AU88" s="831">
        <v>446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58</v>
      </c>
      <c r="CS102" s="839"/>
      <c r="CT102" s="839"/>
      <c r="CU102" s="839"/>
      <c r="CV102" s="878"/>
      <c r="CW102" s="877">
        <v>88</v>
      </c>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295</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295</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295</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2034706</v>
      </c>
      <c r="AB110" s="887"/>
      <c r="AC110" s="887"/>
      <c r="AD110" s="887"/>
      <c r="AE110" s="888"/>
      <c r="AF110" s="889">
        <v>2528607</v>
      </c>
      <c r="AG110" s="887"/>
      <c r="AH110" s="887"/>
      <c r="AI110" s="887"/>
      <c r="AJ110" s="888"/>
      <c r="AK110" s="889">
        <v>2513764</v>
      </c>
      <c r="AL110" s="887"/>
      <c r="AM110" s="887"/>
      <c r="AN110" s="887"/>
      <c r="AO110" s="888"/>
      <c r="AP110" s="890">
        <v>24.5</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23746470</v>
      </c>
      <c r="BR110" s="918"/>
      <c r="BS110" s="918"/>
      <c r="BT110" s="918"/>
      <c r="BU110" s="918"/>
      <c r="BV110" s="918">
        <v>22740066</v>
      </c>
      <c r="BW110" s="918"/>
      <c r="BX110" s="918"/>
      <c r="BY110" s="918"/>
      <c r="BZ110" s="918"/>
      <c r="CA110" s="918">
        <v>22113421</v>
      </c>
      <c r="CB110" s="918"/>
      <c r="CC110" s="918"/>
      <c r="CD110" s="918"/>
      <c r="CE110" s="918"/>
      <c r="CF110" s="931">
        <v>215.4</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1259439</v>
      </c>
      <c r="BR112" s="913"/>
      <c r="BS112" s="913"/>
      <c r="BT112" s="913"/>
      <c r="BU112" s="913"/>
      <c r="BV112" s="913">
        <v>1411362</v>
      </c>
      <c r="BW112" s="913"/>
      <c r="BX112" s="913"/>
      <c r="BY112" s="913"/>
      <c r="BZ112" s="913"/>
      <c r="CA112" s="913">
        <v>1457817</v>
      </c>
      <c r="CB112" s="913"/>
      <c r="CC112" s="913"/>
      <c r="CD112" s="913"/>
      <c r="CE112" s="913"/>
      <c r="CF112" s="907">
        <v>14.2</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72888</v>
      </c>
      <c r="AB113" s="925"/>
      <c r="AC113" s="925"/>
      <c r="AD113" s="925"/>
      <c r="AE113" s="926"/>
      <c r="AF113" s="927">
        <v>94240</v>
      </c>
      <c r="AG113" s="925"/>
      <c r="AH113" s="925"/>
      <c r="AI113" s="925"/>
      <c r="AJ113" s="926"/>
      <c r="AK113" s="927">
        <v>72227</v>
      </c>
      <c r="AL113" s="925"/>
      <c r="AM113" s="925"/>
      <c r="AN113" s="925"/>
      <c r="AO113" s="926"/>
      <c r="AP113" s="928">
        <v>0.7</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177004</v>
      </c>
      <c r="BR113" s="913"/>
      <c r="BS113" s="913"/>
      <c r="BT113" s="913"/>
      <c r="BU113" s="913"/>
      <c r="BV113" s="913">
        <v>134252</v>
      </c>
      <c r="BW113" s="913"/>
      <c r="BX113" s="913"/>
      <c r="BY113" s="913"/>
      <c r="BZ113" s="913"/>
      <c r="CA113" s="913">
        <v>146024</v>
      </c>
      <c r="CB113" s="913"/>
      <c r="CC113" s="913"/>
      <c r="CD113" s="913"/>
      <c r="CE113" s="913"/>
      <c r="CF113" s="907">
        <v>1.4</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84394</v>
      </c>
      <c r="AB114" s="946"/>
      <c r="AC114" s="946"/>
      <c r="AD114" s="946"/>
      <c r="AE114" s="947"/>
      <c r="AF114" s="948">
        <v>102661</v>
      </c>
      <c r="AG114" s="946"/>
      <c r="AH114" s="946"/>
      <c r="AI114" s="946"/>
      <c r="AJ114" s="947"/>
      <c r="AK114" s="948">
        <v>97669</v>
      </c>
      <c r="AL114" s="946"/>
      <c r="AM114" s="946"/>
      <c r="AN114" s="946"/>
      <c r="AO114" s="947"/>
      <c r="AP114" s="949">
        <v>1</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2107010</v>
      </c>
      <c r="BR114" s="913"/>
      <c r="BS114" s="913"/>
      <c r="BT114" s="913"/>
      <c r="BU114" s="913"/>
      <c r="BV114" s="913">
        <v>2169855</v>
      </c>
      <c r="BW114" s="913"/>
      <c r="BX114" s="913"/>
      <c r="BY114" s="913"/>
      <c r="BZ114" s="913"/>
      <c r="CA114" s="913">
        <v>2184521</v>
      </c>
      <c r="CB114" s="913"/>
      <c r="CC114" s="913"/>
      <c r="CD114" s="913"/>
      <c r="CE114" s="913"/>
      <c r="CF114" s="907">
        <v>21.3</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339</v>
      </c>
      <c r="AB115" s="925"/>
      <c r="AC115" s="925"/>
      <c r="AD115" s="925"/>
      <c r="AE115" s="926"/>
      <c r="AF115" s="927">
        <v>193</v>
      </c>
      <c r="AG115" s="925"/>
      <c r="AH115" s="925"/>
      <c r="AI115" s="925"/>
      <c r="AJ115" s="926"/>
      <c r="AK115" s="927">
        <v>138</v>
      </c>
      <c r="AL115" s="925"/>
      <c r="AM115" s="925"/>
      <c r="AN115" s="925"/>
      <c r="AO115" s="926"/>
      <c r="AP115" s="928">
        <v>0</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2</v>
      </c>
      <c r="AB116" s="946"/>
      <c r="AC116" s="946"/>
      <c r="AD116" s="946"/>
      <c r="AE116" s="947"/>
      <c r="AF116" s="948">
        <v>1</v>
      </c>
      <c r="AG116" s="946"/>
      <c r="AH116" s="946"/>
      <c r="AI116" s="946"/>
      <c r="AJ116" s="947"/>
      <c r="AK116" s="948">
        <v>2</v>
      </c>
      <c r="AL116" s="946"/>
      <c r="AM116" s="946"/>
      <c r="AN116" s="946"/>
      <c r="AO116" s="947"/>
      <c r="AP116" s="949">
        <v>0</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2192329</v>
      </c>
      <c r="AB117" s="966"/>
      <c r="AC117" s="966"/>
      <c r="AD117" s="966"/>
      <c r="AE117" s="967"/>
      <c r="AF117" s="968">
        <v>2725702</v>
      </c>
      <c r="AG117" s="966"/>
      <c r="AH117" s="966"/>
      <c r="AI117" s="966"/>
      <c r="AJ117" s="967"/>
      <c r="AK117" s="968">
        <v>2683800</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295</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441</v>
      </c>
      <c r="BP119" s="992"/>
      <c r="BQ119" s="986">
        <v>27289923</v>
      </c>
      <c r="BR119" s="987"/>
      <c r="BS119" s="987"/>
      <c r="BT119" s="987"/>
      <c r="BU119" s="987"/>
      <c r="BV119" s="987">
        <v>26455535</v>
      </c>
      <c r="BW119" s="987"/>
      <c r="BX119" s="987"/>
      <c r="BY119" s="987"/>
      <c r="BZ119" s="987"/>
      <c r="CA119" s="987">
        <v>25901783</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7138824</v>
      </c>
      <c r="BR120" s="918"/>
      <c r="BS120" s="918"/>
      <c r="BT120" s="918"/>
      <c r="BU120" s="918"/>
      <c r="BV120" s="918">
        <v>7496357</v>
      </c>
      <c r="BW120" s="918"/>
      <c r="BX120" s="918"/>
      <c r="BY120" s="918"/>
      <c r="BZ120" s="918"/>
      <c r="CA120" s="918">
        <v>7666426</v>
      </c>
      <c r="CB120" s="918"/>
      <c r="CC120" s="918"/>
      <c r="CD120" s="918"/>
      <c r="CE120" s="918"/>
      <c r="CF120" s="931">
        <v>74.7</v>
      </c>
      <c r="CG120" s="932"/>
      <c r="CH120" s="932"/>
      <c r="CI120" s="932"/>
      <c r="CJ120" s="932"/>
      <c r="CK120" s="993" t="s">
        <v>445</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1223568</v>
      </c>
      <c r="DH120" s="918"/>
      <c r="DI120" s="918"/>
      <c r="DJ120" s="918"/>
      <c r="DK120" s="918"/>
      <c r="DL120" s="918">
        <v>1385581</v>
      </c>
      <c r="DM120" s="918"/>
      <c r="DN120" s="918"/>
      <c r="DO120" s="918"/>
      <c r="DP120" s="918"/>
      <c r="DQ120" s="918">
        <v>1443035</v>
      </c>
      <c r="DR120" s="918"/>
      <c r="DS120" s="918"/>
      <c r="DT120" s="918"/>
      <c r="DU120" s="918"/>
      <c r="DV120" s="919">
        <v>14.1</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2224139</v>
      </c>
      <c r="BR121" s="913"/>
      <c r="BS121" s="913"/>
      <c r="BT121" s="913"/>
      <c r="BU121" s="913"/>
      <c r="BV121" s="913">
        <v>2032504</v>
      </c>
      <c r="BW121" s="913"/>
      <c r="BX121" s="913"/>
      <c r="BY121" s="913"/>
      <c r="BZ121" s="913"/>
      <c r="CA121" s="913">
        <v>1928346</v>
      </c>
      <c r="CB121" s="913"/>
      <c r="CC121" s="913"/>
      <c r="CD121" s="913"/>
      <c r="CE121" s="913"/>
      <c r="CF121" s="907">
        <v>18.8</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35871</v>
      </c>
      <c r="DH121" s="913"/>
      <c r="DI121" s="913"/>
      <c r="DJ121" s="913"/>
      <c r="DK121" s="913"/>
      <c r="DL121" s="913">
        <v>25781</v>
      </c>
      <c r="DM121" s="913"/>
      <c r="DN121" s="913"/>
      <c r="DO121" s="913"/>
      <c r="DP121" s="913"/>
      <c r="DQ121" s="913">
        <v>14782</v>
      </c>
      <c r="DR121" s="913"/>
      <c r="DS121" s="913"/>
      <c r="DT121" s="913"/>
      <c r="DU121" s="913"/>
      <c r="DV121" s="914">
        <v>0.1</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18948041</v>
      </c>
      <c r="BR122" s="987"/>
      <c r="BS122" s="987"/>
      <c r="BT122" s="987"/>
      <c r="BU122" s="987"/>
      <c r="BV122" s="987">
        <v>18235721</v>
      </c>
      <c r="BW122" s="987"/>
      <c r="BX122" s="987"/>
      <c r="BY122" s="987"/>
      <c r="BZ122" s="987"/>
      <c r="CA122" s="987">
        <v>17602332</v>
      </c>
      <c r="CB122" s="987"/>
      <c r="CC122" s="987"/>
      <c r="CD122" s="987"/>
      <c r="CE122" s="987"/>
      <c r="CF122" s="1004">
        <v>171.5</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449</v>
      </c>
      <c r="BP123" s="992"/>
      <c r="BQ123" s="1050">
        <v>28311004</v>
      </c>
      <c r="BR123" s="1051"/>
      <c r="BS123" s="1051"/>
      <c r="BT123" s="1051"/>
      <c r="BU123" s="1051"/>
      <c r="BV123" s="1051">
        <v>27764582</v>
      </c>
      <c r="BW123" s="1051"/>
      <c r="BX123" s="1051"/>
      <c r="BY123" s="1051"/>
      <c r="BZ123" s="1051"/>
      <c r="CA123" s="1051">
        <v>27197104</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339</v>
      </c>
      <c r="AB127" s="946"/>
      <c r="AC127" s="946"/>
      <c r="AD127" s="946"/>
      <c r="AE127" s="947"/>
      <c r="AF127" s="948">
        <v>193</v>
      </c>
      <c r="AG127" s="946"/>
      <c r="AH127" s="946"/>
      <c r="AI127" s="946"/>
      <c r="AJ127" s="947"/>
      <c r="AK127" s="948">
        <v>138</v>
      </c>
      <c r="AL127" s="946"/>
      <c r="AM127" s="946"/>
      <c r="AN127" s="946"/>
      <c r="AO127" s="947"/>
      <c r="AP127" s="949">
        <v>0</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235733</v>
      </c>
      <c r="AB128" s="1033"/>
      <c r="AC128" s="1033"/>
      <c r="AD128" s="1033"/>
      <c r="AE128" s="1034"/>
      <c r="AF128" s="1035">
        <v>299300</v>
      </c>
      <c r="AG128" s="1033"/>
      <c r="AH128" s="1033"/>
      <c r="AI128" s="1033"/>
      <c r="AJ128" s="1034"/>
      <c r="AK128" s="1035">
        <v>205871</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13.04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11935990</v>
      </c>
      <c r="AB129" s="946"/>
      <c r="AC129" s="946"/>
      <c r="AD129" s="946"/>
      <c r="AE129" s="947"/>
      <c r="AF129" s="948">
        <v>12007257</v>
      </c>
      <c r="AG129" s="946"/>
      <c r="AH129" s="946"/>
      <c r="AI129" s="946"/>
      <c r="AJ129" s="947"/>
      <c r="AK129" s="948">
        <v>12120600</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18.04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1485581</v>
      </c>
      <c r="AB130" s="946"/>
      <c r="AC130" s="946"/>
      <c r="AD130" s="946"/>
      <c r="AE130" s="947"/>
      <c r="AF130" s="948">
        <v>1799536</v>
      </c>
      <c r="AG130" s="946"/>
      <c r="AH130" s="946"/>
      <c r="AI130" s="946"/>
      <c r="AJ130" s="947"/>
      <c r="AK130" s="948">
        <v>1854423</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5.5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10450409</v>
      </c>
      <c r="AB131" s="973"/>
      <c r="AC131" s="973"/>
      <c r="AD131" s="973"/>
      <c r="AE131" s="974"/>
      <c r="AF131" s="972">
        <v>10207721</v>
      </c>
      <c r="AG131" s="973"/>
      <c r="AH131" s="973"/>
      <c r="AI131" s="973"/>
      <c r="AJ131" s="974"/>
      <c r="AK131" s="972">
        <v>10266177</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4.5071441700000001</v>
      </c>
      <c r="AB132" s="1084"/>
      <c r="AC132" s="1084"/>
      <c r="AD132" s="1084"/>
      <c r="AE132" s="1085"/>
      <c r="AF132" s="1086">
        <v>6.1410965290000004</v>
      </c>
      <c r="AG132" s="1084"/>
      <c r="AH132" s="1084"/>
      <c r="AI132" s="1084"/>
      <c r="AJ132" s="1085"/>
      <c r="AK132" s="1086">
        <v>6.0734000589999999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3.3</v>
      </c>
      <c r="AB133" s="1067"/>
      <c r="AC133" s="1067"/>
      <c r="AD133" s="1067"/>
      <c r="AE133" s="1068"/>
      <c r="AF133" s="1066">
        <v>4.5</v>
      </c>
      <c r="AG133" s="1067"/>
      <c r="AH133" s="1067"/>
      <c r="AI133" s="1067"/>
      <c r="AJ133" s="1068"/>
      <c r="AK133" s="1066">
        <v>5.5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R7IFSaIW9JgqBpgYiBSCVjzGtLzeTmGKoexgecnRgcGhRam0yUmjvkd9F8ssy5wNHNCL6oho6068KPM3OPDw==" saltValue="xUQlF3Sh37pOuCBCHk6a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FmstUg+uBejrD2JWtQi6VBeofyUcvKftkUfQHzsrlgQ/gE4hWKnZYNGOP4h4kJ+sI8rFi35PL7wcZl569s2Mg==" saltValue="9YDvtz735lnBZtlojbiJ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23ey+yG7mWVx/RQqOEvp7OkHha3wQcIME3cXgk1ExLVpeHZ836ByypkBzJ2Yy6yYoyXUSdu1VOeFMGITrHa4A==" saltValue="D7ZLamKp0ff1/T7DQulrIw=="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3096772</v>
      </c>
      <c r="AP9" s="274">
        <v>72624</v>
      </c>
      <c r="AQ9" s="275">
        <v>107616</v>
      </c>
      <c r="AR9" s="276">
        <v>-32.5</v>
      </c>
    </row>
    <row r="10" spans="1:46" ht="13.5" customHeight="1" x14ac:dyDescent="0.15">
      <c r="A10" s="259"/>
      <c r="AK10" s="1103" t="s">
        <v>484</v>
      </c>
      <c r="AL10" s="1104"/>
      <c r="AM10" s="1104"/>
      <c r="AN10" s="1105"/>
      <c r="AO10" s="277">
        <v>460869</v>
      </c>
      <c r="AP10" s="277">
        <v>10808</v>
      </c>
      <c r="AQ10" s="278">
        <v>10095</v>
      </c>
      <c r="AR10" s="279">
        <v>7.1</v>
      </c>
    </row>
    <row r="11" spans="1:46" ht="13.5" customHeight="1" x14ac:dyDescent="0.15">
      <c r="A11" s="259"/>
      <c r="AK11" s="1103" t="s">
        <v>485</v>
      </c>
      <c r="AL11" s="1104"/>
      <c r="AM11" s="1104"/>
      <c r="AN11" s="1105"/>
      <c r="AO11" s="277" t="s">
        <v>486</v>
      </c>
      <c r="AP11" s="277" t="s">
        <v>486</v>
      </c>
      <c r="AQ11" s="278">
        <v>1704</v>
      </c>
      <c r="AR11" s="279" t="s">
        <v>486</v>
      </c>
    </row>
    <row r="12" spans="1:46" ht="13.5" customHeight="1" x14ac:dyDescent="0.15">
      <c r="A12" s="259"/>
      <c r="AK12" s="1103" t="s">
        <v>487</v>
      </c>
      <c r="AL12" s="1104"/>
      <c r="AM12" s="1104"/>
      <c r="AN12" s="1105"/>
      <c r="AO12" s="277" t="s">
        <v>486</v>
      </c>
      <c r="AP12" s="277" t="s">
        <v>486</v>
      </c>
      <c r="AQ12" s="278">
        <v>7</v>
      </c>
      <c r="AR12" s="279" t="s">
        <v>486</v>
      </c>
    </row>
    <row r="13" spans="1:46" ht="13.5" customHeight="1" x14ac:dyDescent="0.15">
      <c r="A13" s="259"/>
      <c r="AK13" s="1103" t="s">
        <v>488</v>
      </c>
      <c r="AL13" s="1104"/>
      <c r="AM13" s="1104"/>
      <c r="AN13" s="1105"/>
      <c r="AO13" s="277">
        <v>192310</v>
      </c>
      <c r="AP13" s="277">
        <v>4510</v>
      </c>
      <c r="AQ13" s="278">
        <v>4110</v>
      </c>
      <c r="AR13" s="279">
        <v>9.6999999999999993</v>
      </c>
    </row>
    <row r="14" spans="1:46" ht="13.5" customHeight="1" x14ac:dyDescent="0.15">
      <c r="A14" s="259"/>
      <c r="AK14" s="1103" t="s">
        <v>489</v>
      </c>
      <c r="AL14" s="1104"/>
      <c r="AM14" s="1104"/>
      <c r="AN14" s="1105"/>
      <c r="AO14" s="277">
        <v>68475</v>
      </c>
      <c r="AP14" s="277">
        <v>1606</v>
      </c>
      <c r="AQ14" s="278">
        <v>2451</v>
      </c>
      <c r="AR14" s="279">
        <v>-34.5</v>
      </c>
    </row>
    <row r="15" spans="1:46" ht="13.5" customHeight="1" x14ac:dyDescent="0.15">
      <c r="A15" s="259"/>
      <c r="AK15" s="1106" t="s">
        <v>490</v>
      </c>
      <c r="AL15" s="1107"/>
      <c r="AM15" s="1107"/>
      <c r="AN15" s="1108"/>
      <c r="AO15" s="277">
        <v>-224498</v>
      </c>
      <c r="AP15" s="277">
        <v>-5265</v>
      </c>
      <c r="AQ15" s="278">
        <v>-6399</v>
      </c>
      <c r="AR15" s="279">
        <v>-17.7</v>
      </c>
    </row>
    <row r="16" spans="1:46" x14ac:dyDescent="0.15">
      <c r="A16" s="259"/>
      <c r="AK16" s="1106" t="s">
        <v>178</v>
      </c>
      <c r="AL16" s="1107"/>
      <c r="AM16" s="1107"/>
      <c r="AN16" s="1108"/>
      <c r="AO16" s="277">
        <v>3593928</v>
      </c>
      <c r="AP16" s="277">
        <v>84283</v>
      </c>
      <c r="AQ16" s="278">
        <v>119584</v>
      </c>
      <c r="AR16" s="279">
        <v>-29.5</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7.29</v>
      </c>
      <c r="AP21" s="290">
        <v>10.86</v>
      </c>
      <c r="AQ21" s="291">
        <v>-3.57</v>
      </c>
      <c r="AS21" s="292"/>
      <c r="AT21" s="288"/>
    </row>
    <row r="22" spans="1:46" s="260" customFormat="1" x14ac:dyDescent="0.15">
      <c r="A22" s="288"/>
      <c r="AK22" s="1109" t="s">
        <v>496</v>
      </c>
      <c r="AL22" s="1110"/>
      <c r="AM22" s="1110"/>
      <c r="AN22" s="1111"/>
      <c r="AO22" s="293">
        <v>97.6</v>
      </c>
      <c r="AP22" s="294">
        <v>97.3</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2513764</v>
      </c>
      <c r="AP32" s="303">
        <v>58952</v>
      </c>
      <c r="AQ32" s="304">
        <v>75090</v>
      </c>
      <c r="AR32" s="305">
        <v>-21.5</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v>1</v>
      </c>
      <c r="AR34" s="305" t="s">
        <v>486</v>
      </c>
    </row>
    <row r="35" spans="1:46" ht="27" customHeight="1" x14ac:dyDescent="0.15">
      <c r="A35" s="259"/>
      <c r="AK35" s="1117" t="s">
        <v>503</v>
      </c>
      <c r="AL35" s="1118"/>
      <c r="AM35" s="1118"/>
      <c r="AN35" s="1119"/>
      <c r="AO35" s="303">
        <v>72227</v>
      </c>
      <c r="AP35" s="303">
        <v>1694</v>
      </c>
      <c r="AQ35" s="304">
        <v>17211</v>
      </c>
      <c r="AR35" s="305">
        <v>-90.2</v>
      </c>
    </row>
    <row r="36" spans="1:46" ht="27" customHeight="1" x14ac:dyDescent="0.15">
      <c r="A36" s="259"/>
      <c r="AK36" s="1117" t="s">
        <v>504</v>
      </c>
      <c r="AL36" s="1118"/>
      <c r="AM36" s="1118"/>
      <c r="AN36" s="1119"/>
      <c r="AO36" s="303">
        <v>97669</v>
      </c>
      <c r="AP36" s="303">
        <v>2290</v>
      </c>
      <c r="AQ36" s="304">
        <v>2478</v>
      </c>
      <c r="AR36" s="305">
        <v>-7.6</v>
      </c>
    </row>
    <row r="37" spans="1:46" ht="13.5" customHeight="1" x14ac:dyDescent="0.15">
      <c r="A37" s="259"/>
      <c r="AK37" s="1117" t="s">
        <v>505</v>
      </c>
      <c r="AL37" s="1118"/>
      <c r="AM37" s="1118"/>
      <c r="AN37" s="1119"/>
      <c r="AO37" s="303">
        <v>138</v>
      </c>
      <c r="AP37" s="303">
        <v>3</v>
      </c>
      <c r="AQ37" s="304">
        <v>654</v>
      </c>
      <c r="AR37" s="305">
        <v>-99.5</v>
      </c>
    </row>
    <row r="38" spans="1:46" ht="27" customHeight="1" x14ac:dyDescent="0.15">
      <c r="A38" s="259"/>
      <c r="AK38" s="1120" t="s">
        <v>506</v>
      </c>
      <c r="AL38" s="1121"/>
      <c r="AM38" s="1121"/>
      <c r="AN38" s="1122"/>
      <c r="AO38" s="306">
        <v>2</v>
      </c>
      <c r="AP38" s="306">
        <v>0</v>
      </c>
      <c r="AQ38" s="307">
        <v>4</v>
      </c>
      <c r="AR38" s="295">
        <v>-100</v>
      </c>
      <c r="AS38" s="302"/>
    </row>
    <row r="39" spans="1:46" x14ac:dyDescent="0.15">
      <c r="A39" s="259"/>
      <c r="AK39" s="1120" t="s">
        <v>507</v>
      </c>
      <c r="AL39" s="1121"/>
      <c r="AM39" s="1121"/>
      <c r="AN39" s="1122"/>
      <c r="AO39" s="303">
        <v>-205871</v>
      </c>
      <c r="AP39" s="303">
        <v>-4828</v>
      </c>
      <c r="AQ39" s="304">
        <v>-3502</v>
      </c>
      <c r="AR39" s="305">
        <v>37.9</v>
      </c>
      <c r="AS39" s="302"/>
    </row>
    <row r="40" spans="1:46" ht="27" customHeight="1" x14ac:dyDescent="0.15">
      <c r="A40" s="259"/>
      <c r="AK40" s="1117" t="s">
        <v>508</v>
      </c>
      <c r="AL40" s="1118"/>
      <c r="AM40" s="1118"/>
      <c r="AN40" s="1119"/>
      <c r="AO40" s="303">
        <v>-1854423</v>
      </c>
      <c r="AP40" s="303">
        <v>-43489</v>
      </c>
      <c r="AQ40" s="304">
        <v>-63750</v>
      </c>
      <c r="AR40" s="305">
        <v>-31.8</v>
      </c>
      <c r="AS40" s="302"/>
    </row>
    <row r="41" spans="1:46" x14ac:dyDescent="0.15">
      <c r="A41" s="259"/>
      <c r="AK41" s="1123" t="s">
        <v>288</v>
      </c>
      <c r="AL41" s="1124"/>
      <c r="AM41" s="1124"/>
      <c r="AN41" s="1125"/>
      <c r="AO41" s="303">
        <v>623506</v>
      </c>
      <c r="AP41" s="303">
        <v>14622</v>
      </c>
      <c r="AQ41" s="304">
        <v>28185</v>
      </c>
      <c r="AR41" s="305">
        <v>-48.1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1869429</v>
      </c>
      <c r="AN51" s="325">
        <v>41537</v>
      </c>
      <c r="AO51" s="326">
        <v>-6.4</v>
      </c>
      <c r="AP51" s="327">
        <v>94081</v>
      </c>
      <c r="AQ51" s="328">
        <v>10.5</v>
      </c>
      <c r="AR51" s="329">
        <v>-16.899999999999999</v>
      </c>
    </row>
    <row r="52" spans="1:44" x14ac:dyDescent="0.15">
      <c r="A52" s="259"/>
      <c r="AK52" s="330"/>
      <c r="AL52" s="331" t="s">
        <v>518</v>
      </c>
      <c r="AM52" s="332">
        <v>696704</v>
      </c>
      <c r="AN52" s="333">
        <v>15480</v>
      </c>
      <c r="AO52" s="334">
        <v>27.9</v>
      </c>
      <c r="AP52" s="335">
        <v>48949</v>
      </c>
      <c r="AQ52" s="336">
        <v>11.5</v>
      </c>
      <c r="AR52" s="337">
        <v>16.399999999999999</v>
      </c>
    </row>
    <row r="53" spans="1:44" x14ac:dyDescent="0.15">
      <c r="A53" s="259"/>
      <c r="AK53" s="315" t="s">
        <v>519</v>
      </c>
      <c r="AL53" s="316"/>
      <c r="AM53" s="324">
        <v>2838104</v>
      </c>
      <c r="AN53" s="325">
        <v>63941</v>
      </c>
      <c r="AO53" s="326">
        <v>53.9</v>
      </c>
      <c r="AP53" s="327">
        <v>92632</v>
      </c>
      <c r="AQ53" s="328">
        <v>-1.5</v>
      </c>
      <c r="AR53" s="329">
        <v>55.4</v>
      </c>
    </row>
    <row r="54" spans="1:44" x14ac:dyDescent="0.15">
      <c r="A54" s="259"/>
      <c r="AK54" s="330"/>
      <c r="AL54" s="331" t="s">
        <v>518</v>
      </c>
      <c r="AM54" s="332">
        <v>797217</v>
      </c>
      <c r="AN54" s="333">
        <v>17961</v>
      </c>
      <c r="AO54" s="334">
        <v>16</v>
      </c>
      <c r="AP54" s="335">
        <v>47978</v>
      </c>
      <c r="AQ54" s="336">
        <v>-2</v>
      </c>
      <c r="AR54" s="337">
        <v>18</v>
      </c>
    </row>
    <row r="55" spans="1:44" x14ac:dyDescent="0.15">
      <c r="A55" s="259"/>
      <c r="AK55" s="315" t="s">
        <v>520</v>
      </c>
      <c r="AL55" s="316"/>
      <c r="AM55" s="324">
        <v>2367460</v>
      </c>
      <c r="AN55" s="325">
        <v>54213</v>
      </c>
      <c r="AO55" s="326">
        <v>-15.2</v>
      </c>
      <c r="AP55" s="327">
        <v>96469</v>
      </c>
      <c r="AQ55" s="328">
        <v>4.0999999999999996</v>
      </c>
      <c r="AR55" s="329">
        <v>-19.3</v>
      </c>
    </row>
    <row r="56" spans="1:44" x14ac:dyDescent="0.15">
      <c r="A56" s="259"/>
      <c r="AK56" s="330"/>
      <c r="AL56" s="331" t="s">
        <v>518</v>
      </c>
      <c r="AM56" s="332">
        <v>785517</v>
      </c>
      <c r="AN56" s="333">
        <v>17988</v>
      </c>
      <c r="AO56" s="334">
        <v>0.2</v>
      </c>
      <c r="AP56" s="335">
        <v>49775</v>
      </c>
      <c r="AQ56" s="336">
        <v>3.7</v>
      </c>
      <c r="AR56" s="337">
        <v>-3.5</v>
      </c>
    </row>
    <row r="57" spans="1:44" x14ac:dyDescent="0.15">
      <c r="A57" s="259"/>
      <c r="AK57" s="315" t="s">
        <v>521</v>
      </c>
      <c r="AL57" s="316"/>
      <c r="AM57" s="324">
        <v>2939007</v>
      </c>
      <c r="AN57" s="325">
        <v>68081</v>
      </c>
      <c r="AO57" s="326">
        <v>25.6</v>
      </c>
      <c r="AP57" s="327">
        <v>85743</v>
      </c>
      <c r="AQ57" s="328">
        <v>-11.1</v>
      </c>
      <c r="AR57" s="329">
        <v>36.700000000000003</v>
      </c>
    </row>
    <row r="58" spans="1:44" x14ac:dyDescent="0.15">
      <c r="A58" s="259"/>
      <c r="AK58" s="330"/>
      <c r="AL58" s="331" t="s">
        <v>518</v>
      </c>
      <c r="AM58" s="332">
        <v>703195</v>
      </c>
      <c r="AN58" s="333">
        <v>16289</v>
      </c>
      <c r="AO58" s="334">
        <v>-9.4</v>
      </c>
      <c r="AP58" s="335">
        <v>45231</v>
      </c>
      <c r="AQ58" s="336">
        <v>-9.1</v>
      </c>
      <c r="AR58" s="337">
        <v>-0.3</v>
      </c>
    </row>
    <row r="59" spans="1:44" x14ac:dyDescent="0.15">
      <c r="A59" s="259"/>
      <c r="AK59" s="315" t="s">
        <v>522</v>
      </c>
      <c r="AL59" s="316"/>
      <c r="AM59" s="324">
        <v>3296264</v>
      </c>
      <c r="AN59" s="325">
        <v>77303</v>
      </c>
      <c r="AO59" s="326">
        <v>13.5</v>
      </c>
      <c r="AP59" s="327">
        <v>92509</v>
      </c>
      <c r="AQ59" s="328">
        <v>7.9</v>
      </c>
      <c r="AR59" s="329">
        <v>5.6</v>
      </c>
    </row>
    <row r="60" spans="1:44" x14ac:dyDescent="0.15">
      <c r="A60" s="259"/>
      <c r="AK60" s="330"/>
      <c r="AL60" s="331" t="s">
        <v>518</v>
      </c>
      <c r="AM60" s="332">
        <v>689600</v>
      </c>
      <c r="AN60" s="333">
        <v>16172</v>
      </c>
      <c r="AO60" s="334">
        <v>-0.7</v>
      </c>
      <c r="AP60" s="335">
        <v>52274</v>
      </c>
      <c r="AQ60" s="336">
        <v>15.6</v>
      </c>
      <c r="AR60" s="337">
        <v>-16.3</v>
      </c>
    </row>
    <row r="61" spans="1:44" x14ac:dyDescent="0.15">
      <c r="A61" s="259"/>
      <c r="AK61" s="315" t="s">
        <v>523</v>
      </c>
      <c r="AL61" s="338"/>
      <c r="AM61" s="324">
        <v>2662053</v>
      </c>
      <c r="AN61" s="325">
        <v>61015</v>
      </c>
      <c r="AO61" s="326">
        <v>14.3</v>
      </c>
      <c r="AP61" s="327">
        <v>92287</v>
      </c>
      <c r="AQ61" s="339">
        <v>2</v>
      </c>
      <c r="AR61" s="329">
        <v>12.3</v>
      </c>
    </row>
    <row r="62" spans="1:44" x14ac:dyDescent="0.15">
      <c r="A62" s="259"/>
      <c r="AK62" s="330"/>
      <c r="AL62" s="331" t="s">
        <v>518</v>
      </c>
      <c r="AM62" s="332">
        <v>734447</v>
      </c>
      <c r="AN62" s="333">
        <v>16778</v>
      </c>
      <c r="AO62" s="334">
        <v>6.8</v>
      </c>
      <c r="AP62" s="335">
        <v>48841</v>
      </c>
      <c r="AQ62" s="336">
        <v>3.9</v>
      </c>
      <c r="AR62" s="337">
        <v>2.9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NqunhCP7+UO8gTYyQbXYt2MfJAKQDjUwQ3eA5SjP/wuKRT9eLXJzak1teQz22sqf0OgbWMf86NQsZiM7TA7o1g==" saltValue="8tjjHf8aB/UkK/EBiJKd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aV3NZ5X4DL61LHoc3p96X5FfuSb0Tu076KxJCKaw2Y55K5LgLynClXWO7dDfV5jX6yqaRODNY2wcK5TfEVoSAw==" saltValue="FBjzSOXZA3KPL9zXkWnr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OvHK50b8aXyjKlNcxQDMjDjDpDzn2++FueZZR0oF0Z3LbXxlJp3UHb7/tsrxYdOhxc92RwFNG65cdxQytDoy4Q==" saltValue="bSZKfB9aE9q4mkOAaTqnC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6.31</v>
      </c>
      <c r="G47" s="12">
        <v>6.29</v>
      </c>
      <c r="H47" s="12">
        <v>7.27</v>
      </c>
      <c r="I47" s="12">
        <v>8.56</v>
      </c>
      <c r="J47" s="13">
        <v>9.57</v>
      </c>
    </row>
    <row r="48" spans="2:10" ht="57.75" customHeight="1" x14ac:dyDescent="0.15">
      <c r="B48" s="14"/>
      <c r="C48" s="1128" t="s">
        <v>4</v>
      </c>
      <c r="D48" s="1128"/>
      <c r="E48" s="1129"/>
      <c r="F48" s="15">
        <v>2.85</v>
      </c>
      <c r="G48" s="16">
        <v>2.66</v>
      </c>
      <c r="H48" s="16">
        <v>3.7</v>
      </c>
      <c r="I48" s="16">
        <v>5.08</v>
      </c>
      <c r="J48" s="17">
        <v>3.74</v>
      </c>
    </row>
    <row r="49" spans="2:10" ht="57.75" customHeight="1" thickBot="1" x14ac:dyDescent="0.2">
      <c r="B49" s="18"/>
      <c r="C49" s="1130" t="s">
        <v>5</v>
      </c>
      <c r="D49" s="1130"/>
      <c r="E49" s="1131"/>
      <c r="F49" s="19">
        <v>0.92</v>
      </c>
      <c r="G49" s="20" t="s">
        <v>530</v>
      </c>
      <c r="H49" s="20">
        <v>2.4700000000000002</v>
      </c>
      <c r="I49" s="20">
        <v>3.39</v>
      </c>
      <c r="J49" s="21" t="s">
        <v>531</v>
      </c>
    </row>
    <row r="50" spans="2:10" x14ac:dyDescent="0.15"/>
  </sheetData>
  <sheetProtection algorithmName="SHA-512" hashValue="yKFbz49WY+YIGbculZcqKF7iIBzOU4o8jH3asbdbKMApCHE0fjkzUrqVkxJdKsmH+ATq03IgoXufzdN1K9mt0g==" saltValue="1pgNLBXrcY6+NmDNptlm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2.84</v>
      </c>
      <c r="G34" s="33">
        <v>2.66</v>
      </c>
      <c r="H34" s="33">
        <v>3.7</v>
      </c>
      <c r="I34" s="33">
        <v>5.08</v>
      </c>
      <c r="J34" s="34">
        <v>3.73</v>
      </c>
      <c r="K34" s="22"/>
      <c r="L34" s="22"/>
      <c r="M34" s="22"/>
      <c r="N34" s="22"/>
      <c r="O34" s="22"/>
      <c r="P34" s="22"/>
    </row>
    <row r="35" spans="1:16" ht="39" customHeight="1" x14ac:dyDescent="0.15">
      <c r="A35" s="22"/>
      <c r="B35" s="35"/>
      <c r="C35" s="1132" t="s">
        <v>533</v>
      </c>
      <c r="D35" s="1132"/>
      <c r="E35" s="1133"/>
      <c r="F35" s="36">
        <v>9.59</v>
      </c>
      <c r="G35" s="37">
        <v>6.65</v>
      </c>
      <c r="H35" s="37">
        <v>4.28</v>
      </c>
      <c r="I35" s="37">
        <v>4.37</v>
      </c>
      <c r="J35" s="38">
        <v>2.34</v>
      </c>
      <c r="K35" s="22"/>
      <c r="L35" s="22"/>
      <c r="M35" s="22"/>
      <c r="N35" s="22"/>
      <c r="O35" s="22"/>
      <c r="P35" s="22"/>
    </row>
    <row r="36" spans="1:16" ht="39" customHeight="1" x14ac:dyDescent="0.15">
      <c r="A36" s="22"/>
      <c r="B36" s="35"/>
      <c r="C36" s="1132" t="s">
        <v>534</v>
      </c>
      <c r="D36" s="1132"/>
      <c r="E36" s="1133"/>
      <c r="F36" s="36">
        <v>0.16</v>
      </c>
      <c r="G36" s="37">
        <v>0.6</v>
      </c>
      <c r="H36" s="37">
        <v>0.82</v>
      </c>
      <c r="I36" s="37">
        <v>1.47</v>
      </c>
      <c r="J36" s="38">
        <v>1.1399999999999999</v>
      </c>
      <c r="K36" s="22"/>
      <c r="L36" s="22"/>
      <c r="M36" s="22"/>
      <c r="N36" s="22"/>
      <c r="O36" s="22"/>
      <c r="P36" s="22"/>
    </row>
    <row r="37" spans="1:16" ht="39" customHeight="1" x14ac:dyDescent="0.15">
      <c r="A37" s="22"/>
      <c r="B37" s="35"/>
      <c r="C37" s="1132" t="s">
        <v>535</v>
      </c>
      <c r="D37" s="1132"/>
      <c r="E37" s="1133"/>
      <c r="F37" s="36">
        <v>0.1</v>
      </c>
      <c r="G37" s="37">
        <v>0.11</v>
      </c>
      <c r="H37" s="37">
        <v>0.1</v>
      </c>
      <c r="I37" s="37">
        <v>0.12</v>
      </c>
      <c r="J37" s="38">
        <v>0.11</v>
      </c>
      <c r="K37" s="22"/>
      <c r="L37" s="22"/>
      <c r="M37" s="22"/>
      <c r="N37" s="22"/>
      <c r="O37" s="22"/>
      <c r="P37" s="22"/>
    </row>
    <row r="38" spans="1:16" ht="39" customHeight="1" x14ac:dyDescent="0.15">
      <c r="A38" s="22"/>
      <c r="B38" s="35"/>
      <c r="C38" s="1132" t="s">
        <v>536</v>
      </c>
      <c r="D38" s="1132"/>
      <c r="E38" s="1133"/>
      <c r="F38" s="36">
        <v>0.14000000000000001</v>
      </c>
      <c r="G38" s="37">
        <v>0.21</v>
      </c>
      <c r="H38" s="37">
        <v>0.27</v>
      </c>
      <c r="I38" s="37">
        <v>0.23</v>
      </c>
      <c r="J38" s="38">
        <v>0.06</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538</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OVddHZnWS2vGReDeoCa+K7ME6X81JAKs9ya501ymICclXTwMEvwizNPaXwHTk2zOpIOPI/6Pzg1PnOqTyY+wg==" saltValue="C0sROVCnye1uhfwe1Tdo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1863</v>
      </c>
      <c r="L45" s="58">
        <v>1773</v>
      </c>
      <c r="M45" s="58">
        <v>2035</v>
      </c>
      <c r="N45" s="58">
        <v>2529</v>
      </c>
      <c r="O45" s="59">
        <v>2514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71</v>
      </c>
      <c r="L48" s="62">
        <v>71</v>
      </c>
      <c r="M48" s="62">
        <v>73</v>
      </c>
      <c r="N48" s="62">
        <v>94</v>
      </c>
      <c r="O48" s="63">
        <v>72</v>
      </c>
      <c r="P48" s="46"/>
      <c r="Q48" s="46"/>
      <c r="R48" s="46"/>
      <c r="S48" s="46"/>
      <c r="T48" s="46"/>
      <c r="U48" s="46"/>
    </row>
    <row r="49" spans="1:21" ht="30.75" customHeight="1" x14ac:dyDescent="0.15">
      <c r="A49" s="46"/>
      <c r="B49" s="1140"/>
      <c r="C49" s="1141"/>
      <c r="D49" s="60"/>
      <c r="E49" s="1146" t="s">
        <v>14</v>
      </c>
      <c r="F49" s="1146"/>
      <c r="G49" s="1146"/>
      <c r="H49" s="1146"/>
      <c r="I49" s="1146"/>
      <c r="J49" s="1147"/>
      <c r="K49" s="61">
        <v>111</v>
      </c>
      <c r="L49" s="62">
        <v>50</v>
      </c>
      <c r="M49" s="62">
        <v>84</v>
      </c>
      <c r="N49" s="62">
        <v>103</v>
      </c>
      <c r="O49" s="63">
        <v>98</v>
      </c>
      <c r="P49" s="46"/>
      <c r="Q49" s="46"/>
      <c r="R49" s="46"/>
      <c r="S49" s="46"/>
      <c r="T49" s="46"/>
      <c r="U49" s="46"/>
    </row>
    <row r="50" spans="1:21" ht="30.75" customHeight="1" x14ac:dyDescent="0.15">
      <c r="A50" s="46"/>
      <c r="B50" s="1140"/>
      <c r="C50" s="1141"/>
      <c r="D50" s="60"/>
      <c r="E50" s="1146" t="s">
        <v>15</v>
      </c>
      <c r="F50" s="1146"/>
      <c r="G50" s="1146"/>
      <c r="H50" s="1146"/>
      <c r="I50" s="1146"/>
      <c r="J50" s="1147"/>
      <c r="K50" s="61">
        <v>4</v>
      </c>
      <c r="L50" s="62">
        <v>3</v>
      </c>
      <c r="M50" s="62">
        <v>0</v>
      </c>
      <c r="N50" s="62">
        <v>0</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1785</v>
      </c>
      <c r="L52" s="62">
        <v>1602</v>
      </c>
      <c r="M52" s="62">
        <v>1721</v>
      </c>
      <c r="N52" s="62">
        <v>2099</v>
      </c>
      <c r="O52" s="63">
        <v>2061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264</v>
      </c>
      <c r="L53" s="67">
        <v>295</v>
      </c>
      <c r="M53" s="67">
        <v>471</v>
      </c>
      <c r="N53" s="67">
        <v>627</v>
      </c>
      <c r="O53" s="68">
        <v>623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ZeRecvYvMbHcmMQFXnQ0D/9D4Bf0EWwrw2Qg+sd6Df1uKemJ48CSmRqqbEDnVBKPx5mIRdinPcIRFxKOwBWwQ==" saltValue="wgwXn5nJXaoyP1EzNbtf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23401</v>
      </c>
      <c r="J41" s="343">
        <v>23805</v>
      </c>
      <c r="K41" s="343">
        <v>23746</v>
      </c>
      <c r="L41" s="343">
        <v>22740</v>
      </c>
      <c r="M41" s="344">
        <v>22113</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1047</v>
      </c>
      <c r="J43" s="346">
        <v>1131</v>
      </c>
      <c r="K43" s="346">
        <v>1259</v>
      </c>
      <c r="L43" s="346">
        <v>1411</v>
      </c>
      <c r="M43" s="347">
        <v>1458</v>
      </c>
    </row>
    <row r="44" spans="2:13" ht="27.75" customHeight="1" x14ac:dyDescent="0.15">
      <c r="B44" s="1171"/>
      <c r="C44" s="1172"/>
      <c r="D44" s="104"/>
      <c r="E44" s="1177" t="s">
        <v>34</v>
      </c>
      <c r="F44" s="1177"/>
      <c r="G44" s="1177"/>
      <c r="H44" s="1178"/>
      <c r="I44" s="345">
        <v>142</v>
      </c>
      <c r="J44" s="346">
        <v>138</v>
      </c>
      <c r="K44" s="346">
        <v>177</v>
      </c>
      <c r="L44" s="346">
        <v>134</v>
      </c>
      <c r="M44" s="347">
        <v>146</v>
      </c>
    </row>
    <row r="45" spans="2:13" ht="27.75" customHeight="1" x14ac:dyDescent="0.15">
      <c r="B45" s="1171"/>
      <c r="C45" s="1172"/>
      <c r="D45" s="104"/>
      <c r="E45" s="1177" t="s">
        <v>35</v>
      </c>
      <c r="F45" s="1177"/>
      <c r="G45" s="1177"/>
      <c r="H45" s="1178"/>
      <c r="I45" s="345">
        <v>2035</v>
      </c>
      <c r="J45" s="346">
        <v>2137</v>
      </c>
      <c r="K45" s="346">
        <v>2107</v>
      </c>
      <c r="L45" s="346">
        <v>2170</v>
      </c>
      <c r="M45" s="347">
        <v>2185</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6143</v>
      </c>
      <c r="J50" s="346">
        <v>6406</v>
      </c>
      <c r="K50" s="346">
        <v>7139</v>
      </c>
      <c r="L50" s="346">
        <v>7496</v>
      </c>
      <c r="M50" s="347">
        <v>7666</v>
      </c>
    </row>
    <row r="51" spans="2:13" ht="27.75" customHeight="1" x14ac:dyDescent="0.15">
      <c r="B51" s="1171"/>
      <c r="C51" s="1172"/>
      <c r="D51" s="104"/>
      <c r="E51" s="1177" t="s">
        <v>42</v>
      </c>
      <c r="F51" s="1177"/>
      <c r="G51" s="1177"/>
      <c r="H51" s="1178"/>
      <c r="I51" s="345">
        <v>2399</v>
      </c>
      <c r="J51" s="346">
        <v>2401</v>
      </c>
      <c r="K51" s="346">
        <v>2224</v>
      </c>
      <c r="L51" s="346">
        <v>2033</v>
      </c>
      <c r="M51" s="347">
        <v>1928</v>
      </c>
    </row>
    <row r="52" spans="2:13" ht="27.75" customHeight="1" x14ac:dyDescent="0.15">
      <c r="B52" s="1173"/>
      <c r="C52" s="1174"/>
      <c r="D52" s="104"/>
      <c r="E52" s="1177" t="s">
        <v>43</v>
      </c>
      <c r="F52" s="1177"/>
      <c r="G52" s="1177"/>
      <c r="H52" s="1178"/>
      <c r="I52" s="345">
        <v>17623</v>
      </c>
      <c r="J52" s="346">
        <v>18633</v>
      </c>
      <c r="K52" s="346">
        <v>18948</v>
      </c>
      <c r="L52" s="346">
        <v>18236</v>
      </c>
      <c r="M52" s="347">
        <v>17602</v>
      </c>
    </row>
    <row r="53" spans="2:13" ht="27.75" customHeight="1" thickBot="1" x14ac:dyDescent="0.2">
      <c r="B53" s="1184" t="s">
        <v>19</v>
      </c>
      <c r="C53" s="1185"/>
      <c r="D53" s="108"/>
      <c r="E53" s="1186" t="s">
        <v>44</v>
      </c>
      <c r="F53" s="1186"/>
      <c r="G53" s="1186"/>
      <c r="H53" s="1187"/>
      <c r="I53" s="348">
        <v>461</v>
      </c>
      <c r="J53" s="349">
        <v>-228</v>
      </c>
      <c r="K53" s="349">
        <v>-1021</v>
      </c>
      <c r="L53" s="349">
        <v>-1309</v>
      </c>
      <c r="M53" s="350">
        <v>-1295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wnt6zbZ17of4MYmlWNFGL4wtPBpHbmmzWPobrSMgsTaWd62dgegN1R+u+e4Ud3REKDqaYRVcEWvHwkHJ2fP8TA==" saltValue="43kA3cUXNNaCOn1Bj6VA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867</v>
      </c>
      <c r="G55" s="120">
        <v>1027</v>
      </c>
      <c r="H55" s="121">
        <v>1160</v>
      </c>
    </row>
    <row r="56" spans="2:8" ht="52.5" customHeight="1" x14ac:dyDescent="0.15">
      <c r="B56" s="122"/>
      <c r="C56" s="1198" t="s">
        <v>47</v>
      </c>
      <c r="D56" s="1198"/>
      <c r="E56" s="1199"/>
      <c r="F56" s="123">
        <v>968</v>
      </c>
      <c r="G56" s="123">
        <v>980</v>
      </c>
      <c r="H56" s="124">
        <v>987</v>
      </c>
    </row>
    <row r="57" spans="2:8" ht="53.25" customHeight="1" x14ac:dyDescent="0.15">
      <c r="B57" s="122"/>
      <c r="C57" s="1200" t="s">
        <v>48</v>
      </c>
      <c r="D57" s="1200"/>
      <c r="E57" s="1201"/>
      <c r="F57" s="125">
        <v>5080</v>
      </c>
      <c r="G57" s="125">
        <v>5210</v>
      </c>
      <c r="H57" s="126">
        <v>5081</v>
      </c>
    </row>
    <row r="58" spans="2:8" ht="45.75" customHeight="1" x14ac:dyDescent="0.15">
      <c r="B58" s="127"/>
      <c r="C58" s="1188" t="s">
        <v>558</v>
      </c>
      <c r="D58" s="1189"/>
      <c r="E58" s="1190"/>
      <c r="F58" s="128">
        <v>1702</v>
      </c>
      <c r="G58" s="128">
        <v>1858</v>
      </c>
      <c r="H58" s="129">
        <v>1906</v>
      </c>
    </row>
    <row r="59" spans="2:8" ht="45.75" customHeight="1" x14ac:dyDescent="0.15">
      <c r="B59" s="127"/>
      <c r="C59" s="1188" t="s">
        <v>561</v>
      </c>
      <c r="D59" s="1189"/>
      <c r="E59" s="1190"/>
      <c r="F59" s="128">
        <v>702</v>
      </c>
      <c r="G59" s="128">
        <v>711</v>
      </c>
      <c r="H59" s="129">
        <v>715</v>
      </c>
    </row>
    <row r="60" spans="2:8" ht="45.75" customHeight="1" x14ac:dyDescent="0.15">
      <c r="B60" s="127"/>
      <c r="C60" s="1188" t="s">
        <v>560</v>
      </c>
      <c r="D60" s="1189"/>
      <c r="E60" s="1190"/>
      <c r="F60" s="128">
        <v>676</v>
      </c>
      <c r="G60" s="128">
        <v>684</v>
      </c>
      <c r="H60" s="129">
        <v>688</v>
      </c>
    </row>
    <row r="61" spans="2:8" ht="45.75" customHeight="1" x14ac:dyDescent="0.15">
      <c r="B61" s="127"/>
      <c r="C61" s="1188" t="s">
        <v>562</v>
      </c>
      <c r="D61" s="1189"/>
      <c r="E61" s="1190"/>
      <c r="F61" s="128">
        <v>718</v>
      </c>
      <c r="G61" s="128">
        <v>739</v>
      </c>
      <c r="H61" s="129">
        <v>675</v>
      </c>
    </row>
    <row r="62" spans="2:8" ht="45.75" customHeight="1" thickBot="1" x14ac:dyDescent="0.2">
      <c r="B62" s="130"/>
      <c r="C62" s="1191" t="s">
        <v>559</v>
      </c>
      <c r="D62" s="1192"/>
      <c r="E62" s="1193"/>
      <c r="F62" s="131">
        <v>540</v>
      </c>
      <c r="G62" s="131">
        <v>497</v>
      </c>
      <c r="H62" s="132">
        <v>396</v>
      </c>
    </row>
    <row r="63" spans="2:8" ht="52.5" customHeight="1" thickBot="1" x14ac:dyDescent="0.2">
      <c r="B63" s="133"/>
      <c r="C63" s="1194" t="s">
        <v>49</v>
      </c>
      <c r="D63" s="1194"/>
      <c r="E63" s="1195"/>
      <c r="F63" s="134">
        <v>6916</v>
      </c>
      <c r="G63" s="134">
        <v>7218</v>
      </c>
      <c r="H63" s="135">
        <v>7228</v>
      </c>
    </row>
    <row r="64" spans="2:8" x14ac:dyDescent="0.15"/>
  </sheetData>
  <sheetProtection algorithmName="SHA-512" hashValue="BY0DnnmlGh/fU0b7EtiXXG16pCFujMBLtdViregQyGBAK7L2N+8G/6cHacOWFPq9jd3Omh7Yxb5Niw1TdIcRTQ==" saltValue="uFIsHbq4H3QBXMWY6wDS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41537</v>
      </c>
      <c r="E3" s="154"/>
      <c r="F3" s="155">
        <v>94081</v>
      </c>
      <c r="G3" s="156"/>
      <c r="H3" s="157"/>
    </row>
    <row r="4" spans="1:8" x14ac:dyDescent="0.15">
      <c r="A4" s="158"/>
      <c r="B4" s="159"/>
      <c r="C4" s="160"/>
      <c r="D4" s="161">
        <v>15480</v>
      </c>
      <c r="E4" s="162"/>
      <c r="F4" s="163">
        <v>48949</v>
      </c>
      <c r="G4" s="164"/>
      <c r="H4" s="165"/>
    </row>
    <row r="5" spans="1:8" x14ac:dyDescent="0.15">
      <c r="A5" s="146" t="s">
        <v>519</v>
      </c>
      <c r="B5" s="151"/>
      <c r="C5" s="152"/>
      <c r="D5" s="153">
        <v>63941</v>
      </c>
      <c r="E5" s="154"/>
      <c r="F5" s="155">
        <v>92632</v>
      </c>
      <c r="G5" s="156"/>
      <c r="H5" s="157"/>
    </row>
    <row r="6" spans="1:8" x14ac:dyDescent="0.15">
      <c r="A6" s="158"/>
      <c r="B6" s="159"/>
      <c r="C6" s="160"/>
      <c r="D6" s="161">
        <v>17961</v>
      </c>
      <c r="E6" s="162"/>
      <c r="F6" s="163">
        <v>47978</v>
      </c>
      <c r="G6" s="164"/>
      <c r="H6" s="165"/>
    </row>
    <row r="7" spans="1:8" x14ac:dyDescent="0.15">
      <c r="A7" s="146" t="s">
        <v>520</v>
      </c>
      <c r="B7" s="151"/>
      <c r="C7" s="152"/>
      <c r="D7" s="153">
        <v>54213</v>
      </c>
      <c r="E7" s="154"/>
      <c r="F7" s="155">
        <v>96469</v>
      </c>
      <c r="G7" s="156"/>
      <c r="H7" s="157"/>
    </row>
    <row r="8" spans="1:8" x14ac:dyDescent="0.15">
      <c r="A8" s="158"/>
      <c r="B8" s="159"/>
      <c r="C8" s="160"/>
      <c r="D8" s="161">
        <v>17988</v>
      </c>
      <c r="E8" s="162"/>
      <c r="F8" s="163">
        <v>49775</v>
      </c>
      <c r="G8" s="164"/>
      <c r="H8" s="165"/>
    </row>
    <row r="9" spans="1:8" x14ac:dyDescent="0.15">
      <c r="A9" s="146" t="s">
        <v>521</v>
      </c>
      <c r="B9" s="151"/>
      <c r="C9" s="152"/>
      <c r="D9" s="153">
        <v>68081</v>
      </c>
      <c r="E9" s="154"/>
      <c r="F9" s="155">
        <v>85743</v>
      </c>
      <c r="G9" s="156"/>
      <c r="H9" s="157"/>
    </row>
    <row r="10" spans="1:8" x14ac:dyDescent="0.15">
      <c r="A10" s="158"/>
      <c r="B10" s="159"/>
      <c r="C10" s="160"/>
      <c r="D10" s="161">
        <v>16289</v>
      </c>
      <c r="E10" s="162"/>
      <c r="F10" s="163">
        <v>45231</v>
      </c>
      <c r="G10" s="164"/>
      <c r="H10" s="165"/>
    </row>
    <row r="11" spans="1:8" x14ac:dyDescent="0.15">
      <c r="A11" s="146" t="s">
        <v>522</v>
      </c>
      <c r="B11" s="151"/>
      <c r="C11" s="152"/>
      <c r="D11" s="153">
        <v>77303</v>
      </c>
      <c r="E11" s="154"/>
      <c r="F11" s="155">
        <v>92509</v>
      </c>
      <c r="G11" s="156"/>
      <c r="H11" s="157"/>
    </row>
    <row r="12" spans="1:8" x14ac:dyDescent="0.15">
      <c r="A12" s="158"/>
      <c r="B12" s="159"/>
      <c r="C12" s="166"/>
      <c r="D12" s="161">
        <v>16172</v>
      </c>
      <c r="E12" s="162"/>
      <c r="F12" s="163">
        <v>52274</v>
      </c>
      <c r="G12" s="164"/>
      <c r="H12" s="165"/>
    </row>
    <row r="13" spans="1:8" x14ac:dyDescent="0.15">
      <c r="A13" s="146"/>
      <c r="B13" s="151"/>
      <c r="C13" s="152"/>
      <c r="D13" s="153">
        <v>61015</v>
      </c>
      <c r="E13" s="154"/>
      <c r="F13" s="155">
        <v>92287</v>
      </c>
      <c r="G13" s="167"/>
      <c r="H13" s="157"/>
    </row>
    <row r="14" spans="1:8" x14ac:dyDescent="0.15">
      <c r="A14" s="158"/>
      <c r="B14" s="159"/>
      <c r="C14" s="160"/>
      <c r="D14" s="161">
        <v>16778</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2.85</v>
      </c>
      <c r="C19" s="168">
        <f>ROUND(VALUE(SUBSTITUTE(実質収支比率等に係る経年分析!G$48,"▲","-")),2)</f>
        <v>2.66</v>
      </c>
      <c r="D19" s="168">
        <f>ROUND(VALUE(SUBSTITUTE(実質収支比率等に係る経年分析!H$48,"▲","-")),2)</f>
        <v>3.7</v>
      </c>
      <c r="E19" s="168">
        <f>ROUND(VALUE(SUBSTITUTE(実質収支比率等に係る経年分析!I$48,"▲","-")),2)</f>
        <v>5.08</v>
      </c>
      <c r="F19" s="168">
        <f>ROUND(VALUE(SUBSTITUTE(実質収支比率等に係る経年分析!J$48,"▲","-")),2)</f>
        <v>3.74</v>
      </c>
    </row>
    <row r="20" spans="1:11" x14ac:dyDescent="0.15">
      <c r="A20" s="168" t="s">
        <v>53</v>
      </c>
      <c r="B20" s="168">
        <f>ROUND(VALUE(SUBSTITUTE(実質収支比率等に係る経年分析!F$47,"▲","-")),2)</f>
        <v>6.31</v>
      </c>
      <c r="C20" s="168">
        <f>ROUND(VALUE(SUBSTITUTE(実質収支比率等に係る経年分析!G$47,"▲","-")),2)</f>
        <v>6.29</v>
      </c>
      <c r="D20" s="168">
        <f>ROUND(VALUE(SUBSTITUTE(実質収支比率等に係る経年分析!H$47,"▲","-")),2)</f>
        <v>7.27</v>
      </c>
      <c r="E20" s="168">
        <f>ROUND(VALUE(SUBSTITUTE(実質収支比率等に係る経年分析!I$47,"▲","-")),2)</f>
        <v>8.56</v>
      </c>
      <c r="F20" s="168">
        <f>ROUND(VALUE(SUBSTITUTE(実質収支比率等に係る経年分析!J$47,"▲","-")),2)</f>
        <v>9.57</v>
      </c>
    </row>
    <row r="21" spans="1:11" x14ac:dyDescent="0.15">
      <c r="A21" s="168" t="s">
        <v>54</v>
      </c>
      <c r="B21" s="168">
        <f>IF(ISNUMBER(VALUE(SUBSTITUTE(実質収支比率等に係る経年分析!F$49,"▲","-"))),ROUND(VALUE(SUBSTITUTE(実質収支比率等に係る経年分析!F$49,"▲","-")),2),NA())</f>
        <v>0.92</v>
      </c>
      <c r="C21" s="168">
        <f>IF(ISNUMBER(VALUE(SUBSTITUTE(実質収支比率等に係る経年分析!G$49,"▲","-"))),ROUND(VALUE(SUBSTITUTE(実質収支比率等に係る経年分析!G$49,"▲","-")),2),NA())</f>
        <v>-0.22</v>
      </c>
      <c r="D21" s="168">
        <f>IF(ISNUMBER(VALUE(SUBSTITUTE(実質収支比率等に係る経年分析!H$49,"▲","-"))),ROUND(VALUE(SUBSTITUTE(実質収支比率等に係る経年分析!H$49,"▲","-")),2),NA())</f>
        <v>2.4700000000000002</v>
      </c>
      <c r="E21" s="168">
        <f>IF(ISNUMBER(VALUE(SUBSTITUTE(実質収支比率等に係る経年分析!I$49,"▲","-"))),ROUND(VALUE(SUBSTITUTE(実質収支比率等に係る経年分析!I$49,"▲","-")),2),NA())</f>
        <v>3.39</v>
      </c>
      <c r="F21" s="168">
        <f>IF(ISNUMBER(VALUE(SUBSTITUTE(実質収支比率等に係る経年分析!J$49,"▲","-"))),ROUND(VALUE(SUBSTITUTE(実質収支比率等に係る経年分析!J$49,"▲","-")),2),NA())</f>
        <v>-0.21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島原市温泉給湯事業特別会計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0.14000000000000001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島原市後期高齢者医療特別会計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0.11</v>
      </c>
    </row>
    <row r="34" spans="1:16" x14ac:dyDescent="0.15">
      <c r="A34" s="169" t="str">
        <f>IF(連結実質赤字比率に係る赤字・黒字の構成分析!C$36="",NA(),連結実質赤字比率に係る赤字・黒字の構成分析!C$36)</f>
        <v>島原市国民健康保険事業特別会計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1.1399999999999999</v>
      </c>
    </row>
    <row r="35" spans="1:16" x14ac:dyDescent="0.15">
      <c r="A35" s="169" t="str">
        <f>IF(連結実質赤字比率に係る赤字・黒字の構成分析!C$35="",NA(),連結実質赤字比率に係る赤字・黒字の構成分析!C$35)</f>
        <v>島原市水道事業会計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4.37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3.73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1785</v>
      </c>
      <c r="E42" s="170"/>
      <c r="F42" s="170"/>
      <c r="G42" s="170">
        <f>'実質公債費比率（分子）の構造'!L$52</f>
        <v>1602</v>
      </c>
      <c r="H42" s="170"/>
      <c r="I42" s="170"/>
      <c r="J42" s="170">
        <f>'実質公債費比率（分子）の構造'!M$52</f>
        <v>1721</v>
      </c>
      <c r="K42" s="170"/>
      <c r="L42" s="170"/>
      <c r="M42" s="170">
        <f>'実質公債費比率（分子）の構造'!N$52</f>
        <v>2099</v>
      </c>
      <c r="N42" s="170"/>
      <c r="O42" s="170"/>
      <c r="P42" s="170">
        <f>'実質公債費比率（分子）の構造'!O$52</f>
        <v>2061</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4</v>
      </c>
      <c r="C44" s="170"/>
      <c r="D44" s="170"/>
      <c r="E44" s="170">
        <f>'実質公債費比率（分子）の構造'!L$50</f>
        <v>3</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111</v>
      </c>
      <c r="C45" s="170"/>
      <c r="D45" s="170"/>
      <c r="E45" s="170">
        <f>'実質公債費比率（分子）の構造'!L$49</f>
        <v>50</v>
      </c>
      <c r="F45" s="170"/>
      <c r="G45" s="170"/>
      <c r="H45" s="170">
        <f>'実質公債費比率（分子）の構造'!M$49</f>
        <v>84</v>
      </c>
      <c r="I45" s="170"/>
      <c r="J45" s="170"/>
      <c r="K45" s="170">
        <f>'実質公債費比率（分子）の構造'!N$49</f>
        <v>103</v>
      </c>
      <c r="L45" s="170"/>
      <c r="M45" s="170"/>
      <c r="N45" s="170">
        <f>'実質公債費比率（分子）の構造'!O$49</f>
        <v>98</v>
      </c>
      <c r="O45" s="170"/>
      <c r="P45" s="170"/>
    </row>
    <row r="46" spans="1:16" x14ac:dyDescent="0.15">
      <c r="A46" s="170" t="s">
        <v>64</v>
      </c>
      <c r="B46" s="170">
        <f>'実質公債費比率（分子）の構造'!K$48</f>
        <v>71</v>
      </c>
      <c r="C46" s="170"/>
      <c r="D46" s="170"/>
      <c r="E46" s="170">
        <f>'実質公債費比率（分子）の構造'!L$48</f>
        <v>71</v>
      </c>
      <c r="F46" s="170"/>
      <c r="G46" s="170"/>
      <c r="H46" s="170">
        <f>'実質公債費比率（分子）の構造'!M$48</f>
        <v>73</v>
      </c>
      <c r="I46" s="170"/>
      <c r="J46" s="170"/>
      <c r="K46" s="170">
        <f>'実質公債費比率（分子）の構造'!N$48</f>
        <v>94</v>
      </c>
      <c r="L46" s="170"/>
      <c r="M46" s="170"/>
      <c r="N46" s="170">
        <f>'実質公債費比率（分子）の構造'!O$48</f>
        <v>72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1863</v>
      </c>
      <c r="C49" s="170"/>
      <c r="D49" s="170"/>
      <c r="E49" s="170">
        <f>'実質公債費比率（分子）の構造'!L$45</f>
        <v>1773</v>
      </c>
      <c r="F49" s="170"/>
      <c r="G49" s="170"/>
      <c r="H49" s="170">
        <f>'実質公債費比率（分子）の構造'!M$45</f>
        <v>2035</v>
      </c>
      <c r="I49" s="170"/>
      <c r="J49" s="170"/>
      <c r="K49" s="170">
        <f>'実質公債費比率（分子）の構造'!N$45</f>
        <v>2529</v>
      </c>
      <c r="L49" s="170"/>
      <c r="M49" s="170"/>
      <c r="N49" s="170">
        <f>'実質公債費比率（分子）の構造'!O$45</f>
        <v>2514</v>
      </c>
      <c r="O49" s="170"/>
      <c r="P49" s="170"/>
    </row>
    <row r="50" spans="1:16" x14ac:dyDescent="0.15">
      <c r="A50" s="170" t="s">
        <v>67</v>
      </c>
      <c r="B50" s="170" t="e">
        <f>NA()</f>
        <v>#N/A</v>
      </c>
      <c r="C50" s="170">
        <f>IF(ISNUMBER('実質公債費比率（分子）の構造'!K$53),'実質公債費比率（分子）の構造'!K$53,NA())</f>
        <v>264</v>
      </c>
      <c r="D50" s="170" t="e">
        <f>NA()</f>
        <v>#N/A</v>
      </c>
      <c r="E50" s="170" t="e">
        <f>NA()</f>
        <v>#N/A</v>
      </c>
      <c r="F50" s="170">
        <f>IF(ISNUMBER('実質公債費比率（分子）の構造'!L$53),'実質公債費比率（分子）の構造'!L$53,NA())</f>
        <v>295</v>
      </c>
      <c r="G50" s="170" t="e">
        <f>NA()</f>
        <v>#N/A</v>
      </c>
      <c r="H50" s="170" t="e">
        <f>NA()</f>
        <v>#N/A</v>
      </c>
      <c r="I50" s="170">
        <f>IF(ISNUMBER('実質公債費比率（分子）の構造'!M$53),'実質公債費比率（分子）の構造'!M$53,NA())</f>
        <v>471</v>
      </c>
      <c r="J50" s="170" t="e">
        <f>NA()</f>
        <v>#N/A</v>
      </c>
      <c r="K50" s="170" t="e">
        <f>NA()</f>
        <v>#N/A</v>
      </c>
      <c r="L50" s="170">
        <f>IF(ISNUMBER('実質公債費比率（分子）の構造'!N$53),'実質公債費比率（分子）の構造'!N$53,NA())</f>
        <v>627</v>
      </c>
      <c r="M50" s="170" t="e">
        <f>NA()</f>
        <v>#N/A</v>
      </c>
      <c r="N50" s="170" t="e">
        <f>NA()</f>
        <v>#N/A</v>
      </c>
      <c r="O50" s="170">
        <f>IF(ISNUMBER('実質公債費比率（分子）の構造'!O$53),'実質公債費比率（分子）の構造'!O$53,NA())</f>
        <v>623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17623</v>
      </c>
      <c r="E56" s="169"/>
      <c r="F56" s="169"/>
      <c r="G56" s="169">
        <f>'将来負担比率（分子）の構造'!J$52</f>
        <v>18633</v>
      </c>
      <c r="H56" s="169"/>
      <c r="I56" s="169"/>
      <c r="J56" s="169">
        <f>'将来負担比率（分子）の構造'!K$52</f>
        <v>18948</v>
      </c>
      <c r="K56" s="169"/>
      <c r="L56" s="169"/>
      <c r="M56" s="169">
        <f>'将来負担比率（分子）の構造'!L$52</f>
        <v>18236</v>
      </c>
      <c r="N56" s="169"/>
      <c r="O56" s="169"/>
      <c r="P56" s="169">
        <f>'将来負担比率（分子）の構造'!M$52</f>
        <v>17602</v>
      </c>
    </row>
    <row r="57" spans="1:16" x14ac:dyDescent="0.15">
      <c r="A57" s="169" t="s">
        <v>42</v>
      </c>
      <c r="B57" s="169"/>
      <c r="C57" s="169"/>
      <c r="D57" s="169">
        <f>'将来負担比率（分子）の構造'!I$51</f>
        <v>2399</v>
      </c>
      <c r="E57" s="169"/>
      <c r="F57" s="169"/>
      <c r="G57" s="169">
        <f>'将来負担比率（分子）の構造'!J$51</f>
        <v>2401</v>
      </c>
      <c r="H57" s="169"/>
      <c r="I57" s="169"/>
      <c r="J57" s="169">
        <f>'将来負担比率（分子）の構造'!K$51</f>
        <v>2224</v>
      </c>
      <c r="K57" s="169"/>
      <c r="L57" s="169"/>
      <c r="M57" s="169">
        <f>'将来負担比率（分子）の構造'!L$51</f>
        <v>2033</v>
      </c>
      <c r="N57" s="169"/>
      <c r="O57" s="169"/>
      <c r="P57" s="169">
        <f>'将来負担比率（分子）の構造'!M$51</f>
        <v>1928</v>
      </c>
    </row>
    <row r="58" spans="1:16" x14ac:dyDescent="0.15">
      <c r="A58" s="169" t="s">
        <v>41</v>
      </c>
      <c r="B58" s="169"/>
      <c r="C58" s="169"/>
      <c r="D58" s="169">
        <f>'将来負担比率（分子）の構造'!I$50</f>
        <v>6143</v>
      </c>
      <c r="E58" s="169"/>
      <c r="F58" s="169"/>
      <c r="G58" s="169">
        <f>'将来負担比率（分子）の構造'!J$50</f>
        <v>6406</v>
      </c>
      <c r="H58" s="169"/>
      <c r="I58" s="169"/>
      <c r="J58" s="169">
        <f>'将来負担比率（分子）の構造'!K$50</f>
        <v>7139</v>
      </c>
      <c r="K58" s="169"/>
      <c r="L58" s="169"/>
      <c r="M58" s="169">
        <f>'将来負担比率（分子）の構造'!L$50</f>
        <v>7496</v>
      </c>
      <c r="N58" s="169"/>
      <c r="O58" s="169"/>
      <c r="P58" s="169">
        <f>'将来負担比率（分子）の構造'!M$50</f>
        <v>7666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2035</v>
      </c>
      <c r="C62" s="169"/>
      <c r="D62" s="169"/>
      <c r="E62" s="169">
        <f>'将来負担比率（分子）の構造'!J$45</f>
        <v>2137</v>
      </c>
      <c r="F62" s="169"/>
      <c r="G62" s="169"/>
      <c r="H62" s="169">
        <f>'将来負担比率（分子）の構造'!K$45</f>
        <v>2107</v>
      </c>
      <c r="I62" s="169"/>
      <c r="J62" s="169"/>
      <c r="K62" s="169">
        <f>'将来負担比率（分子）の構造'!L$45</f>
        <v>2170</v>
      </c>
      <c r="L62" s="169"/>
      <c r="M62" s="169"/>
      <c r="N62" s="169">
        <f>'将来負担比率（分子）の構造'!M$45</f>
        <v>2185</v>
      </c>
      <c r="O62" s="169"/>
      <c r="P62" s="169"/>
    </row>
    <row r="63" spans="1:16" x14ac:dyDescent="0.15">
      <c r="A63" s="169" t="s">
        <v>34</v>
      </c>
      <c r="B63" s="169">
        <f>'将来負担比率（分子）の構造'!I$44</f>
        <v>142</v>
      </c>
      <c r="C63" s="169"/>
      <c r="D63" s="169"/>
      <c r="E63" s="169">
        <f>'将来負担比率（分子）の構造'!J$44</f>
        <v>138</v>
      </c>
      <c r="F63" s="169"/>
      <c r="G63" s="169"/>
      <c r="H63" s="169">
        <f>'将来負担比率（分子）の構造'!K$44</f>
        <v>177</v>
      </c>
      <c r="I63" s="169"/>
      <c r="J63" s="169"/>
      <c r="K63" s="169">
        <f>'将来負担比率（分子）の構造'!L$44</f>
        <v>134</v>
      </c>
      <c r="L63" s="169"/>
      <c r="M63" s="169"/>
      <c r="N63" s="169">
        <f>'将来負担比率（分子）の構造'!M$44</f>
        <v>146</v>
      </c>
      <c r="O63" s="169"/>
      <c r="P63" s="169"/>
    </row>
    <row r="64" spans="1:16" x14ac:dyDescent="0.15">
      <c r="A64" s="169" t="s">
        <v>33</v>
      </c>
      <c r="B64" s="169">
        <f>'将来負担比率（分子）の構造'!I$43</f>
        <v>1047</v>
      </c>
      <c r="C64" s="169"/>
      <c r="D64" s="169"/>
      <c r="E64" s="169">
        <f>'将来負担比率（分子）の構造'!J$43</f>
        <v>1131</v>
      </c>
      <c r="F64" s="169"/>
      <c r="G64" s="169"/>
      <c r="H64" s="169">
        <f>'将来負担比率（分子）の構造'!K$43</f>
        <v>1259</v>
      </c>
      <c r="I64" s="169"/>
      <c r="J64" s="169"/>
      <c r="K64" s="169">
        <f>'将来負担比率（分子）の構造'!L$43</f>
        <v>1411</v>
      </c>
      <c r="L64" s="169"/>
      <c r="M64" s="169"/>
      <c r="N64" s="169">
        <f>'将来負担比率（分子）の構造'!M$43</f>
        <v>1458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23401</v>
      </c>
      <c r="C66" s="169"/>
      <c r="D66" s="169"/>
      <c r="E66" s="169">
        <f>'将来負担比率（分子）の構造'!J$41</f>
        <v>23805</v>
      </c>
      <c r="F66" s="169"/>
      <c r="G66" s="169"/>
      <c r="H66" s="169">
        <f>'将来負担比率（分子）の構造'!K$41</f>
        <v>23746</v>
      </c>
      <c r="I66" s="169"/>
      <c r="J66" s="169"/>
      <c r="K66" s="169">
        <f>'将来負担比率（分子）の構造'!L$41</f>
        <v>22740</v>
      </c>
      <c r="L66" s="169"/>
      <c r="M66" s="169"/>
      <c r="N66" s="169">
        <f>'将来負担比率（分子）の構造'!M$41</f>
        <v>22113</v>
      </c>
      <c r="O66" s="169"/>
      <c r="P66" s="169"/>
    </row>
    <row r="67" spans="1:16" x14ac:dyDescent="0.15">
      <c r="A67" s="169" t="s">
        <v>71</v>
      </c>
      <c r="B67" s="169" t="e">
        <f>NA()</f>
        <v>#N/A</v>
      </c>
      <c r="C67" s="169">
        <f>IF(ISNUMBER('将来負担比率（分子）の構造'!I$53), IF('将来負担比率（分子）の構造'!I$53 &lt; 0, 0, '将来負担比率（分子）の構造'!I$53), NA())</f>
        <v>461</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867</v>
      </c>
      <c r="C72" s="173">
        <f>基金残高に係る経年分析!G55</f>
        <v>1027</v>
      </c>
      <c r="D72" s="173">
        <f>基金残高に係る経年分析!H55</f>
        <v>1160</v>
      </c>
    </row>
    <row r="73" spans="1:16" x14ac:dyDescent="0.15">
      <c r="A73" s="172" t="s">
        <v>74</v>
      </c>
      <c r="B73" s="173">
        <f>基金残高に係る経年分析!F56</f>
        <v>968</v>
      </c>
      <c r="C73" s="173">
        <f>基金残高に係る経年分析!G56</f>
        <v>980</v>
      </c>
      <c r="D73" s="173">
        <f>基金残高に係る経年分析!H56</f>
        <v>987</v>
      </c>
    </row>
    <row r="74" spans="1:16" x14ac:dyDescent="0.15">
      <c r="A74" s="172" t="s">
        <v>75</v>
      </c>
      <c r="B74" s="173">
        <f>基金残高に係る経年分析!F57</f>
        <v>5080</v>
      </c>
      <c r="C74" s="173">
        <f>基金残高に係る経年分析!G57</f>
        <v>5210</v>
      </c>
      <c r="D74" s="173">
        <f>基金残高に係る経年分析!H57</f>
        <v>5081</v>
      </c>
    </row>
  </sheetData>
  <sheetProtection algorithmName="SHA-512" hashValue="oTIs/3nD1lrbkUaZuXW57wkvwrIn+oIjLVvOo5VTWYVRODZCMVI66Ta3DBigrjVvTU7GbhWdR2AOkXA2Ml08OQ==" saltValue="vjc8tGUadxrTUqBA2oxX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2025-03-14T07:03:55Z</cp:lastPrinted>
  <dcterms:created xsi:type="dcterms:W3CDTF">2025-02-19T05:05:39Z</dcterms:created>
  <dcterms:modified xsi:type="dcterms:W3CDTF">2025-03-18T04:14:32Z</dcterms:modified>
  <cp:category/>
</cp:coreProperties>
</file>