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6\01_公営企業に係る経営比較分析表（令和5年度決算）の分析等について\06_公表用\05_病院事業\"/>
    </mc:Choice>
  </mc:AlternateContent>
  <xr:revisionPtr revIDLastSave="0" documentId="8_{B1BF28BD-D4F9-4B22-8DEA-9C61FE966B88}" xr6:coauthVersionLast="47" xr6:coauthVersionMax="47" xr10:uidLastSave="{00000000-0000-0000-0000-000000000000}"/>
  <workbookProtection workbookAlgorithmName="SHA-512" workbookHashValue="9BisAxv6urCNGAxxPmsO3shKsTEqSdfI5LF4dV6/OjJVf9S5bdJ0Dp/vM1OR0clog5nIEWWVNir99ekVYYwyeg==" workbookSaltValue="yG+FV2iL+SyfC/51FNpth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E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54" i="4"/>
  <c r="C11" i="5"/>
  <c r="D11" i="5"/>
  <c r="E11" i="5"/>
  <c r="B11" i="5"/>
  <c r="KV78" i="4" l="1"/>
  <c r="KU54" i="4"/>
  <c r="KU32" i="4"/>
  <c r="HI78" i="4"/>
  <c r="HG54" i="4"/>
  <c r="HG32" i="4"/>
  <c r="DV78" i="4"/>
  <c r="DS54" i="4"/>
  <c r="DS32" i="4"/>
  <c r="AE78" i="4"/>
  <c r="AE54" i="4"/>
  <c r="AE32" i="4"/>
  <c r="P78" i="4"/>
  <c r="P54" i="4"/>
  <c r="P32" i="4"/>
  <c r="KG78" i="4"/>
  <c r="KF32" i="4"/>
  <c r="GT78" i="4"/>
  <c r="GR54" i="4"/>
  <c r="GR32" i="4"/>
  <c r="DG78" i="4"/>
  <c r="DD54" i="4"/>
  <c r="KF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<sst xmlns="http://schemas.openxmlformats.org/spreadsheetml/2006/main" count="343" uniqueCount="194">
  <si>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</si>
  <si>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</si>
  <si>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</si>
  <si>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</si>
  <si>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</si>
  <si>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</si>
  <si>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</si>
  <si>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</si>
  <si>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</si>
  <si>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</si>
  <si>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</si>
  <si>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</si>
  <si>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</si>
  <si>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</si>
  <si>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</si>
  <si>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</si>
  <si>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</si>
  <si>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</si>
  <si>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</si>
  <si>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</si>
  <si>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</si>
  <si>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</si>
  <si>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</si>
  <si>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</si>
  <si>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</si>
  <si>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</si>
  <si>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</si>
  <si>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</si>
  <si>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</si>
  <si>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</si>
  <si>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</si>
  <si>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</si>
  <si>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</si>
  <si>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</si>
  <si>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</si>
  <si>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</si>
  <si>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</si>
  <si>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</si>
  <si>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</si>
  <si>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</si>
  <si>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</si>
  <si>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</si>
  <si>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</si>
  <si>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</si>
  <si>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</si>
  <si>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</si>
  <si>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</si>
  <si>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</si>
  <si>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</si>
  <si>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</si>
  <si>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</si>
  <si>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</si>
  <si>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</si>
  <si>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</si>
  <si>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</si>
  <si>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</si>
  <si>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</si>
  <si>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</si>
  <si>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</si>
  <si>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</si>
  <si>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</si>
  <si>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</si>
  <si>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</si>
  <si>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</si>
  <si>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</si>
  <si>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</si>
  <si>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</si>
  <si>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</si>
  <si>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</si>
  <si>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</si>
  <si>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</si>
  <si>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</si>
  <si>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</si>
  <si>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</si>
  <si>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</si>
  <si>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</si>
  <si>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</si>
  <si>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</si>
  <si>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</si>
  <si>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</si>
  <si>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</si>
  <si>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</si>
  <si>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</si>
  <si>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</si>
  <si>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</si>
  <si>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</si>
  <si>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</si>
  <si>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</si>
  <si>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</si>
  <si>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</si>
  <si>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</si>
  <si>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</si>
  <si>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</si>
  <si>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</si>
  <si>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</si>
  <si>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</si>
  <si>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</si>
  <si>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</si>
  <si>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</si>
  <si>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</si>
  <si>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</si>
  <si>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</si>
  <si>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</si>
  <si>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</si>
  <si>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</si>
  <si>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</si>
  <si>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</si>
  <si>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</si>
  <si>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</si>
  <si>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</si>
  <si>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</si>
  <si>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</si>
  <si>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</si>
  <si>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</si>
  <si>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</si>
  <si>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</si>
  <si>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</si>
  <si>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</si>
  <si>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</si>
  <si>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</si>
  <si>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</si>
  <si>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</si>
  <si>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</si>
  <si>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</si>
  <si>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</si>
  <si>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</si>
  <si>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</si>
  <si>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</si>
  <si>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</si>
  <si>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</si>
  <si>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</si>
  <si>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</si>
  <si>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</si>
  <si>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</si>
  <si>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</si>
  <si>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</si>
  <si>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</si>
  <si>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</si>
  <si>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</si>
  <si>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</si>
  <si>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</si>
  <si>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</si>
  <si>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</si>
  <si>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</si>
  <si>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</si>
  <si>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</si>
  <si>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</si>
  <si>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</si>
  <si>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</si>
  <si>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</si>
  <si>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</si>
  <si>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</si>
  <si>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</si>
  <si>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</si>
  <si>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</si>
  <si>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</si>
  <si>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</si>
  <si>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</si>
  <si>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</si>
  <si>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</si>
  <si>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</si>
  <si>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</si>
  <si>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</si>
  <si>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</si>
  <si>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</si>
  <si>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</si>
  <si>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</si>
  <si>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</si>
  <si>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</si>
  <si>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</si>
  <si>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</si>
  <si>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</si>
  <si>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雲仙・南島原保健組合（事業会計分）</t>
  </si>
  <si>
    <t>公立小浜温泉病院</t>
  </si>
  <si>
    <t>当然財務</t>
  </si>
  <si>
    <t>病院事業</t>
  </si>
  <si>
    <t>一般病院</t>
  </si>
  <si>
    <t>100床以上～200床未満</t>
  </si>
  <si>
    <t>非設置</t>
  </si>
  <si>
    <t>指定管理者(利用料金制)</t>
  </si>
  <si>
    <t>対象</t>
  </si>
  <si>
    <t>ド</t>
  </si>
  <si>
    <t>救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</si>
  <si>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</si>
  <si>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</si>
  <si>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</si>
  <si>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</si>
  <si>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</si>
  <si>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</si>
  <si>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</si>
  <si>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県南地区二次医療圏の中核病院として、地域住民の負託に応え、救急医療、地域医療の充実に務めている。　　　　　　　　　　　　　　　　　　また、地域中核病院として急性期から回復期以降の患者については、地域包括ケア病院や地域医療機関、介護・福祉関連機関との連携を密にすることで、切れ目のない医療ケアを展開している。　　　　　　　　　令和３年４月１日に病院の名称を「公立新小浜病院」から「公立小浜温泉病院」に変更した。</t>
    <rPh sb="0" eb="4">
      <t>ケンナンチク</t>
    </rPh>
    <rPh sb="4" eb="9">
      <t>ニジイリョウケン</t>
    </rPh>
    <rPh sb="10" eb="14">
      <t>チュウカクビョウイン</t>
    </rPh>
    <rPh sb="18" eb="22">
      <t>チイキジュウミン</t>
    </rPh>
    <rPh sb="23" eb="25">
      <t>フタク</t>
    </rPh>
    <rPh sb="26" eb="27">
      <t>コタ</t>
    </rPh>
    <rPh sb="162" eb="164">
      <t>レイワ</t>
    </rPh>
    <rPh sb="165" eb="166">
      <t>ネン</t>
    </rPh>
    <rPh sb="167" eb="168">
      <t>ツキ</t>
    </rPh>
    <rPh sb="169" eb="170">
      <t>ヒ</t>
    </rPh>
    <rPh sb="171" eb="173">
      <t>ビョウイン</t>
    </rPh>
    <rPh sb="174" eb="176">
      <t>メイショウ</t>
    </rPh>
    <rPh sb="178" eb="185">
      <t>コウリツシンオバマビョウイン</t>
    </rPh>
    <rPh sb="189" eb="197">
      <t>コウリツオバマオンセンビョウイン</t>
    </rPh>
    <rPh sb="199" eb="201">
      <t>ヘンコウ</t>
    </rPh>
    <phoneticPr fontId="5"/>
  </si>
  <si>
    <t>病院運営については、平成17年度に指定管理者制度（代行制）でしたが、平成23年度から指定管理者の交代に伴い（利用料金制）に変更した。病院を建て替える前は黒字でしたが、病院建設後は減価償却費や地方債償還金等増加により、赤字となっているが、指定管理者の決算は、黒字が続いている。　　　　　　　　　　　　　　　　指定管理者制度の利点として、指定管理者の経営努力が実を結び良好な病院運営となっている。　　　　　　　　　　　　　　　　　　令和5年度の外来患者数の減少及び入院患者数の増加の主な要因には、少なくとも新型コロナウイルス感染症関係が関係していると考えられる。　　　　　　　　　　　　　　　　　　　　　　　　　今後は、公立病院として地域住民との信頼関係を構築するため、医師の確保はもちろんであるが、看護師及び医療スタッフ等の充実、連携を図り、質の高い安全安心な医療や患者サービスの提供ができるよう、引き続き指定管理者と協議しながら病院事業の一層の充実・発展を目指す。</t>
    <rPh sb="0" eb="2">
      <t>ビョウイン</t>
    </rPh>
    <rPh sb="2" eb="4">
      <t>ウンエイ</t>
    </rPh>
    <rPh sb="10" eb="12">
      <t>ヘイセイ</t>
    </rPh>
    <rPh sb="14" eb="16">
      <t>ネンド</t>
    </rPh>
    <rPh sb="17" eb="24">
      <t>シテイカンリシャセイド</t>
    </rPh>
    <rPh sb="25" eb="28">
      <t>ダイコウセイ</t>
    </rPh>
    <rPh sb="34" eb="36">
      <t>ヘイセイ</t>
    </rPh>
    <rPh sb="38" eb="40">
      <t>ネンド</t>
    </rPh>
    <rPh sb="42" eb="44">
      <t>シテイ</t>
    </rPh>
    <rPh sb="44" eb="47">
      <t>カンリシャ</t>
    </rPh>
    <rPh sb="48" eb="50">
      <t>コウタイ</t>
    </rPh>
    <rPh sb="51" eb="52">
      <t>トモナ</t>
    </rPh>
    <rPh sb="54" eb="59">
      <t>リヨウリョウキンセイ</t>
    </rPh>
    <rPh sb="61" eb="63">
      <t>ヘンコウ</t>
    </rPh>
    <rPh sb="66" eb="68">
      <t>ビョウイン</t>
    </rPh>
    <rPh sb="69" eb="70">
      <t>タ</t>
    </rPh>
    <rPh sb="76" eb="78">
      <t>クロジ</t>
    </rPh>
    <rPh sb="83" eb="88">
      <t>ビョウインケンセツゴ</t>
    </rPh>
    <rPh sb="89" eb="94">
      <t>ゲンカショウキャクヒ</t>
    </rPh>
    <rPh sb="95" eb="102">
      <t>チホウサイショウカンキントウ</t>
    </rPh>
    <rPh sb="102" eb="104">
      <t>ゾウカ</t>
    </rPh>
    <rPh sb="108" eb="110">
      <t>アカジ</t>
    </rPh>
    <rPh sb="118" eb="123">
      <t>シテイカンリシャ</t>
    </rPh>
    <rPh sb="124" eb="126">
      <t>ケッサン</t>
    </rPh>
    <rPh sb="128" eb="130">
      <t>クロジ</t>
    </rPh>
    <rPh sb="131" eb="132">
      <t>ツヅ</t>
    </rPh>
    <rPh sb="153" eb="160">
      <t>シテイカンリシャセイド</t>
    </rPh>
    <rPh sb="161" eb="163">
      <t>リテン</t>
    </rPh>
    <rPh sb="167" eb="172">
      <t>シテイカンリシャ</t>
    </rPh>
    <rPh sb="173" eb="177">
      <t>ケイエイドリョク</t>
    </rPh>
    <rPh sb="178" eb="179">
      <t>ミ</t>
    </rPh>
    <rPh sb="180" eb="181">
      <t>ムス</t>
    </rPh>
    <rPh sb="182" eb="184">
      <t>リョウコウ</t>
    </rPh>
    <rPh sb="185" eb="187">
      <t>ビョウイン</t>
    </rPh>
    <rPh sb="187" eb="189">
      <t>ウンエイ</t>
    </rPh>
    <rPh sb="214" eb="216">
      <t>レイワ</t>
    </rPh>
    <rPh sb="217" eb="219">
      <t>ネンド</t>
    </rPh>
    <rPh sb="220" eb="225">
      <t>ガイライカンジャスウ</t>
    </rPh>
    <rPh sb="226" eb="229">
      <t>ゲンショウオヨ</t>
    </rPh>
    <rPh sb="230" eb="235">
      <t>ニュウインカンジャスウ</t>
    </rPh>
    <rPh sb="236" eb="238">
      <t>ゾウカ</t>
    </rPh>
    <rPh sb="239" eb="240">
      <t>オモ</t>
    </rPh>
    <rPh sb="241" eb="243">
      <t>ヨウイン</t>
    </rPh>
    <rPh sb="246" eb="247">
      <t>スク</t>
    </rPh>
    <rPh sb="251" eb="253">
      <t>シンガタ</t>
    </rPh>
    <rPh sb="260" eb="263">
      <t>カンセンショウ</t>
    </rPh>
    <rPh sb="263" eb="265">
      <t>カンケイ</t>
    </rPh>
    <rPh sb="266" eb="268">
      <t>カンケイ</t>
    </rPh>
    <rPh sb="273" eb="274">
      <t>カンガ</t>
    </rPh>
    <rPh sb="304" eb="306">
      <t>コンゴ</t>
    </rPh>
    <rPh sb="308" eb="312">
      <t>コウリツビョウイン</t>
    </rPh>
    <rPh sb="315" eb="319">
      <t>チイキジュウミン</t>
    </rPh>
    <rPh sb="321" eb="325">
      <t>シンライカンケイ</t>
    </rPh>
    <rPh sb="326" eb="328">
      <t>コウチク</t>
    </rPh>
    <rPh sb="333" eb="335">
      <t>イシ</t>
    </rPh>
    <rPh sb="336" eb="338">
      <t>カクホ</t>
    </rPh>
    <rPh sb="348" eb="352">
      <t>カンゴシオヨ</t>
    </rPh>
    <rPh sb="361" eb="363">
      <t>ジュウジツ</t>
    </rPh>
    <rPh sb="364" eb="366">
      <t>レンケイ</t>
    </rPh>
    <rPh sb="367" eb="368">
      <t>ハカ</t>
    </rPh>
    <rPh sb="370" eb="371">
      <t>シツ</t>
    </rPh>
    <rPh sb="372" eb="373">
      <t>タカ</t>
    </rPh>
    <rPh sb="374" eb="378">
      <t>アンゼンアンシン</t>
    </rPh>
    <rPh sb="379" eb="381">
      <t>イリョウ</t>
    </rPh>
    <rPh sb="382" eb="384">
      <t>カンジャ</t>
    </rPh>
    <rPh sb="389" eb="391">
      <t>テイキョウ</t>
    </rPh>
    <rPh sb="398" eb="399">
      <t>ヒ</t>
    </rPh>
    <rPh sb="400" eb="401">
      <t>ツヅ</t>
    </rPh>
    <phoneticPr fontId="5"/>
  </si>
  <si>
    <r>
      <t>①経常収支比率②医業収支比率③修正医業収支比率ともに、類似病院比率を上回っており、健全な医療活動となっているが、今後もコロナウイルスやインフルエンザ等には十分注意すべきである。　　　④病床利用率は85％を超えており、類似病院と比較しても高い利用率となっている。　　　　　　　　　　　　　　　　　　　　　　　⑤入院患者1人1日当たり収益⑥外来患者1人1日当たりともに</t>
    </r>
    <r>
      <rPr>
        <sz val="11"/>
        <rFont val="ＭＳ ゴシック"/>
        <family val="3"/>
        <charset val="128"/>
      </rPr>
      <t>類似病院平均値</t>
    </r>
    <r>
      <rPr>
        <sz val="11"/>
        <color theme="1"/>
        <rFont val="ＭＳ ゴシック"/>
        <family val="3"/>
        <charset val="128"/>
      </rPr>
      <t xml:space="preserve">を上回っている。　　　　　　　　　　　　　　　　　　　　　　　　　⑦職員給与費対医業収益比率は、良好であるが、今後も給与費等の動向に注視したい。　　　　　　　　　　　　　　　　　　　　　　　　　　　　　　　　⑧材料費対医業収益比率は、平成28年度から外来患者を院外処方としたことにより、それ以降は安定している。
</t>
    </r>
    <rPh sb="1" eb="7">
      <t>ケイジョウシュウシヒリツ</t>
    </rPh>
    <rPh sb="8" eb="14">
      <t>イギョウシュウシヒリツ</t>
    </rPh>
    <rPh sb="15" eb="17">
      <t>シュウセイ</t>
    </rPh>
    <rPh sb="17" eb="19">
      <t>イギョウ</t>
    </rPh>
    <rPh sb="19" eb="21">
      <t>シュウシ</t>
    </rPh>
    <rPh sb="21" eb="23">
      <t>ヒリツ</t>
    </rPh>
    <rPh sb="27" eb="29">
      <t>ルイジ</t>
    </rPh>
    <rPh sb="29" eb="31">
      <t>ビョウイン</t>
    </rPh>
    <rPh sb="31" eb="33">
      <t>ヒリツ</t>
    </rPh>
    <rPh sb="34" eb="36">
      <t>ウワマワ</t>
    </rPh>
    <rPh sb="41" eb="43">
      <t>ケンゼン</t>
    </rPh>
    <rPh sb="44" eb="48">
      <t>イリョウカツドウ</t>
    </rPh>
    <rPh sb="56" eb="58">
      <t>コンゴ</t>
    </rPh>
    <rPh sb="74" eb="75">
      <t>トウ</t>
    </rPh>
    <rPh sb="77" eb="81">
      <t>ジュウブンチュウイ</t>
    </rPh>
    <rPh sb="92" eb="97">
      <t>ビョウショウリヨウリツ</t>
    </rPh>
    <rPh sb="102" eb="103">
      <t>コ</t>
    </rPh>
    <rPh sb="108" eb="112">
      <t>ルイジビョウイン</t>
    </rPh>
    <rPh sb="113" eb="115">
      <t>ヒカク</t>
    </rPh>
    <rPh sb="118" eb="119">
      <t>タカ</t>
    </rPh>
    <rPh sb="120" eb="123">
      <t>リヨウリツ</t>
    </rPh>
    <rPh sb="154" eb="158">
      <t>ニュウインカンジャ</t>
    </rPh>
    <rPh sb="165" eb="167">
      <t>シュウエキ</t>
    </rPh>
    <rPh sb="168" eb="172">
      <t>ガイライカンジャ</t>
    </rPh>
    <rPh sb="173" eb="174">
      <t>ヒト</t>
    </rPh>
    <rPh sb="175" eb="176">
      <t>ヒ</t>
    </rPh>
    <rPh sb="176" eb="177">
      <t>ア</t>
    </rPh>
    <rPh sb="182" eb="184">
      <t>ルイジ</t>
    </rPh>
    <rPh sb="184" eb="186">
      <t>ビョウイン</t>
    </rPh>
    <rPh sb="186" eb="188">
      <t>ヘイキン</t>
    </rPh>
    <rPh sb="188" eb="189">
      <t>チ</t>
    </rPh>
    <rPh sb="190" eb="192">
      <t>ウワマワ</t>
    </rPh>
    <rPh sb="294" eb="298">
      <t>ザイリョウヒタイ</t>
    </rPh>
    <rPh sb="298" eb="304">
      <t>イギョウシュウエキヒリツ</t>
    </rPh>
    <rPh sb="306" eb="308">
      <t>ヘイセイ</t>
    </rPh>
    <rPh sb="310" eb="312">
      <t>ネンド</t>
    </rPh>
    <rPh sb="314" eb="318">
      <t>ガイライカンジャ</t>
    </rPh>
    <phoneticPr fontId="5"/>
  </si>
  <si>
    <r>
      <t>令和2年3月に新病院を開院し、旧病院を令和3年6月に解体した。　　　　①有形固定資産減価償却率は、新病院建設に伴い医療機器も新しく更新されているため、令和元年度から減価償却率は低く推移している。　　　　　　　　　　　　　　　　　　　　　　　　　　　　②令和4年度の器械備品減価償却率は類似病院平均値より</t>
    </r>
    <r>
      <rPr>
        <sz val="11"/>
        <rFont val="ＭＳ ゴシック"/>
        <family val="3"/>
        <charset val="128"/>
      </rPr>
      <t>低下</t>
    </r>
    <r>
      <rPr>
        <sz val="11"/>
        <color theme="1"/>
        <rFont val="ＭＳ ゴシック"/>
        <family val="3"/>
        <charset val="128"/>
      </rPr>
      <t xml:space="preserve">していたが、令和5年度は、減価償却率が上昇しているので、今後も減価償却率の上昇動向に注視して器械備品等の購入について、計画的に実施する必要がある。　　　　　　　　③1床当たりの有形固定資産は、新病院建設に伴い有形固定資産の単価が上昇した。近年は安定しているが、今後の動向には十分注視する必要がある。
</t>
    </r>
    <rPh sb="0" eb="2">
      <t>レイワ</t>
    </rPh>
    <rPh sb="3" eb="4">
      <t>ネン</t>
    </rPh>
    <rPh sb="5" eb="6">
      <t>ツキ</t>
    </rPh>
    <rPh sb="7" eb="10">
      <t>シンビョウイン</t>
    </rPh>
    <rPh sb="11" eb="13">
      <t>カイイン</t>
    </rPh>
    <rPh sb="15" eb="18">
      <t>キュウビョウイン</t>
    </rPh>
    <rPh sb="19" eb="21">
      <t>レイワ</t>
    </rPh>
    <rPh sb="22" eb="23">
      <t>ネン</t>
    </rPh>
    <rPh sb="24" eb="25">
      <t>ツキ</t>
    </rPh>
    <rPh sb="26" eb="28">
      <t>カイタイ</t>
    </rPh>
    <rPh sb="36" eb="42">
      <t>ユウケイコテイシサン</t>
    </rPh>
    <rPh sb="42" eb="47">
      <t>ゲンカショウキャクリツ</t>
    </rPh>
    <rPh sb="49" eb="52">
      <t>シンビョウイン</t>
    </rPh>
    <rPh sb="52" eb="54">
      <t>ケンセツ</t>
    </rPh>
    <rPh sb="55" eb="56">
      <t>トモナ</t>
    </rPh>
    <rPh sb="57" eb="61">
      <t>イリョウキキ</t>
    </rPh>
    <rPh sb="62" eb="63">
      <t>アタラ</t>
    </rPh>
    <rPh sb="65" eb="67">
      <t>コウシン</t>
    </rPh>
    <rPh sb="126" eb="128">
      <t>レイワ</t>
    </rPh>
    <rPh sb="129" eb="130">
      <t>ネン</t>
    </rPh>
    <rPh sb="130" eb="131">
      <t>ド</t>
    </rPh>
    <rPh sb="142" eb="146">
      <t>ルイジビョウイン</t>
    </rPh>
    <rPh sb="146" eb="149">
      <t>ヘイキンチ</t>
    </rPh>
    <rPh sb="159" eb="161">
      <t>レイワ</t>
    </rPh>
    <rPh sb="162" eb="16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</si>
</sst>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6" borderId="8" xfId="0" applyFont="1" applyFill="1" applyBorder="1" applyAlignment="1" applyProtection="1">
      <alignment vertical="top" wrapText="1"/>
      <protection locked="0"/>
    </xf>
    <xf numFmtId="0" fontId="6" fillId="6" borderId="0" xfId="0" applyFont="1" applyFill="1" applyAlignment="1" applyProtection="1">
      <alignment vertical="top" wrapText="1"/>
      <protection locked="0"/>
    </xf>
    <xf numFmtId="0" fontId="6" fillId="6" borderId="9" xfId="0" applyFont="1" applyFill="1" applyBorder="1" applyAlignment="1" applyProtection="1">
      <alignment vertical="top" wrapText="1"/>
      <protection locked="0"/>
    </xf>
    <xf numFmtId="0" fontId="6" fillId="6" borderId="10" xfId="0" applyFont="1" applyFill="1" applyBorder="1" applyAlignment="1" applyProtection="1">
      <alignment vertical="top" wrapText="1"/>
      <protection locked="0"/>
    </xf>
    <xf numFmtId="0" fontId="6" fillId="6" borderId="1" xfId="0" applyFont="1" applyFill="1" applyBorder="1" applyAlignment="1" applyProtection="1">
      <alignment vertical="top" wrapText="1"/>
      <protection locked="0"/>
    </xf>
    <xf numFmtId="0" fontId="6" fillId="6" borderId="11" xfId="0" applyFont="1" applyFill="1" applyBorder="1" applyAlignment="1" applyProtection="1">
      <alignment vertical="top" wrapText="1"/>
      <protection locked="0"/>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8" fillId="6" borderId="0" xfId="0" applyFont="1" applyFill="1" applyAlignment="1">
      <alignment horizontal="left" shrinkToFit="1"/>
    </xf>
    <xf numFmtId="0" fontId="8" fillId="6" borderId="1" xfId="0" applyFont="1" applyFill="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14" fillId="6" borderId="5" xfId="2" applyFont="1" applyFill="1" applyBorder="1" applyAlignment="1" applyProtection="1">
      <alignment horizontal="center" vertical="center" shrinkToFit="1"/>
      <protection locked="0"/>
    </xf>
    <xf numFmtId="0" fontId="14" fillId="6" borderId="6" xfId="2" applyFont="1" applyFill="1" applyBorder="1" applyAlignment="1" applyProtection="1">
      <alignment horizontal="center" vertical="center" shrinkToFit="1"/>
      <protection locked="0"/>
    </xf>
    <xf numFmtId="0" fontId="14" fillId="6" borderId="10" xfId="2" applyFont="1" applyFill="1" applyBorder="1" applyAlignment="1" applyProtection="1">
      <alignment horizontal="center" vertical="center" shrinkToFit="1"/>
      <protection locked="0"/>
    </xf>
    <xf numFmtId="0" fontId="14" fillId="6" borderId="1" xfId="2" applyFont="1" applyFill="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91.5</c:v>
                </c:pt>
                <c:pt idx="1">
                  <c:v>92</c:v>
                </c:pt>
                <c:pt idx="2">
                  <c:v>91</c:v>
                </c:pt>
                <c:pt idx="3">
                  <c:v>85</c:v>
                </c:pt>
                <c:pt idx="4">
                  <c:v>85.7</c:v>
                </c:pt>
              </c:numCache>
            </c:numRef>
          </c:val>
          <c:extLst>
            <c:ext xmlns:c16="http://schemas.microsoft.com/office/drawing/2014/chart" uri="{C3380CC4-5D6E-409C-BE32-E72D297353CC}">
              <c16:uniqueId val="{00000000-2C1B-4549-ABC3-3A4951F0F40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2C1B-4549-ABC3-3A4951F0F40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87.2</c:v>
                </c:pt>
                <c:pt idx="1">
                  <c:v>88.1</c:v>
                </c:pt>
                <c:pt idx="2">
                  <c:v>87.2</c:v>
                </c:pt>
                <c:pt idx="3">
                  <c:v>86.8</c:v>
                </c:pt>
                <c:pt idx="4">
                  <c:v>86.5</c:v>
                </c:pt>
              </c:numCache>
            </c:numRef>
          </c:val>
          <c:extLst>
            <c:ext xmlns:c16="http://schemas.microsoft.com/office/drawing/2014/chart" uri="{C3380CC4-5D6E-409C-BE32-E72D297353CC}">
              <c16:uniqueId val="{00000000-9156-48B0-9C39-B2AA59A433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9156-48B0-9C39-B2AA59A433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87.2</c:v>
                </c:pt>
                <c:pt idx="1">
                  <c:v>88.1</c:v>
                </c:pt>
                <c:pt idx="2">
                  <c:v>87.2</c:v>
                </c:pt>
                <c:pt idx="3">
                  <c:v>86.8</c:v>
                </c:pt>
                <c:pt idx="4">
                  <c:v>86.5</c:v>
                </c:pt>
              </c:numCache>
            </c:numRef>
          </c:val>
          <c:extLst>
            <c:ext xmlns:c16="http://schemas.microsoft.com/office/drawing/2014/chart" uri="{C3380CC4-5D6E-409C-BE32-E72D297353CC}">
              <c16:uniqueId val="{00000000-8EBD-433B-98E8-AC2C946600F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8EBD-433B-98E8-AC2C946600F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102.2</c:v>
                </c:pt>
                <c:pt idx="1">
                  <c:v>104.9</c:v>
                </c:pt>
                <c:pt idx="2">
                  <c:v>108</c:v>
                </c:pt>
                <c:pt idx="3">
                  <c:v>105.4</c:v>
                </c:pt>
                <c:pt idx="4">
                  <c:v>106</c:v>
                </c:pt>
              </c:numCache>
            </c:numRef>
          </c:val>
          <c:extLst>
            <c:ext xmlns:c16="http://schemas.microsoft.com/office/drawing/2014/chart" uri="{C3380CC4-5D6E-409C-BE32-E72D297353CC}">
              <c16:uniqueId val="{00000000-E054-4D86-92D7-DAA212F557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E054-4D86-92D7-DAA212F557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27.2</c:v>
                </c:pt>
                <c:pt idx="1">
                  <c:v>30.3</c:v>
                </c:pt>
                <c:pt idx="2">
                  <c:v>28.7</c:v>
                </c:pt>
                <c:pt idx="3">
                  <c:v>32.6</c:v>
                </c:pt>
                <c:pt idx="4">
                  <c:v>35.700000000000003</c:v>
                </c:pt>
              </c:numCache>
            </c:numRef>
          </c:val>
          <c:extLst>
            <c:ext xmlns:c16="http://schemas.microsoft.com/office/drawing/2014/chart" uri="{C3380CC4-5D6E-409C-BE32-E72D297353CC}">
              <c16:uniqueId val="{00000000-4951-4CCA-A50B-ACFE9A56457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4951-4CCA-A50B-ACFE9A56457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48</c:v>
                </c:pt>
                <c:pt idx="1">
                  <c:v>55.3</c:v>
                </c:pt>
                <c:pt idx="2">
                  <c:v>62.8</c:v>
                </c:pt>
                <c:pt idx="3">
                  <c:v>71.099999999999994</c:v>
                </c:pt>
                <c:pt idx="4">
                  <c:v>77.8</c:v>
                </c:pt>
              </c:numCache>
            </c:numRef>
          </c:val>
          <c:extLst>
            <c:ext xmlns:c16="http://schemas.microsoft.com/office/drawing/2014/chart" uri="{C3380CC4-5D6E-409C-BE32-E72D297353CC}">
              <c16:uniqueId val="{00000000-D744-4872-B0E3-8DCAE98BA4F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D744-4872-B0E3-8DCAE98BA4F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37679573</c:v>
                </c:pt>
                <c:pt idx="1">
                  <c:v>37519900</c:v>
                </c:pt>
                <c:pt idx="2">
                  <c:v>34586040</c:v>
                </c:pt>
                <c:pt idx="3">
                  <c:v>34858493</c:v>
                </c:pt>
                <c:pt idx="4">
                  <c:v>35378853</c:v>
                </c:pt>
              </c:numCache>
            </c:numRef>
          </c:val>
          <c:extLst>
            <c:ext xmlns:c16="http://schemas.microsoft.com/office/drawing/2014/chart" uri="{C3380CC4-5D6E-409C-BE32-E72D297353CC}">
              <c16:uniqueId val="{00000000-77BE-4598-9DF5-D0B8D0FF65D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77BE-4598-9DF5-D0B8D0FF65D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9.5</c:v>
                </c:pt>
                <c:pt idx="1">
                  <c:v>8.8000000000000007</c:v>
                </c:pt>
                <c:pt idx="2">
                  <c:v>9.5</c:v>
                </c:pt>
                <c:pt idx="3">
                  <c:v>10.5</c:v>
                </c:pt>
                <c:pt idx="4">
                  <c:v>11.4</c:v>
                </c:pt>
              </c:numCache>
            </c:numRef>
          </c:val>
          <c:extLst>
            <c:ext xmlns:c16="http://schemas.microsoft.com/office/drawing/2014/chart" uri="{C3380CC4-5D6E-409C-BE32-E72D297353CC}">
              <c16:uniqueId val="{00000000-A43F-4E32-88E0-AD8934392E4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A43F-4E32-88E0-AD8934392E4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c:v>
                </c:pt>
                <c:pt idx="1">
                  <c:v>61.1</c:v>
                </c:pt>
                <c:pt idx="2">
                  <c:v>59</c:v>
                </c:pt>
                <c:pt idx="3">
                  <c:v>59.7</c:v>
                </c:pt>
                <c:pt idx="4">
                  <c:v>61.9</c:v>
                </c:pt>
              </c:numCache>
            </c:numRef>
          </c:val>
          <c:extLst>
            <c:ext xmlns:c16="http://schemas.microsoft.com/office/drawing/2014/chart" uri="{C3380CC4-5D6E-409C-BE32-E72D297353CC}">
              <c16:uniqueId val="{00000000-15E7-44FC-9227-726C304C3F4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15E7-44FC-9227-726C304C3F4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8283</c:v>
                </c:pt>
                <c:pt idx="1">
                  <c:v>10294</c:v>
                </c:pt>
                <c:pt idx="2">
                  <c:v>9987</c:v>
                </c:pt>
                <c:pt idx="3">
                  <c:v>11286</c:v>
                </c:pt>
                <c:pt idx="4">
                  <c:v>12231</c:v>
                </c:pt>
              </c:numCache>
            </c:numRef>
          </c:val>
          <c:extLst>
            <c:ext xmlns:c16="http://schemas.microsoft.com/office/drawing/2014/chart" uri="{C3380CC4-5D6E-409C-BE32-E72D297353CC}">
              <c16:uniqueId val="{00000000-E55F-499A-91D8-A91E368287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E55F-499A-91D8-A91E368287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36775</c:v>
                </c:pt>
                <c:pt idx="1">
                  <c:v>39565</c:v>
                </c:pt>
                <c:pt idx="2">
                  <c:v>40009</c:v>
                </c:pt>
                <c:pt idx="3">
                  <c:v>42693</c:v>
                </c:pt>
                <c:pt idx="4">
                  <c:v>43905</c:v>
                </c:pt>
              </c:numCache>
            </c:numRef>
          </c:val>
          <c:extLst>
            <c:ext xmlns:c16="http://schemas.microsoft.com/office/drawing/2014/chart" uri="{C3380CC4-5D6E-409C-BE32-E72D297353CC}">
              <c16:uniqueId val="{00000000-92A4-45D3-8470-E431E9E523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92A4-45D3-8470-E431E9E523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29-4F13-AFF2-6FC6C14C1B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0D29-4F13-AFF2-6FC6C14C1B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K32"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x14ac:dyDescent="0.15">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x14ac:dyDescent="0.15">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1" t="str">
        <f>データ!H6</f>
        <v>長崎県雲仙・南島原保健組合（事業会計分）　公立小浜温泉病院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x14ac:dyDescent="0.15">
      <c r="A8" s="2"/>
      <c r="B8" s="142" t="str">
        <f>データ!K6</f>
        <v>当然財務</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100床以上～200床未満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非設置</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26">
        <f>データ!Z6</f>
        <v>90</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f>データ!AA6</f>
        <v>60</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データ!AB6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3"/>
      <c r="NJ8" s="158" t="s">
        <v>10</v>
      </c>
      <c r="NK8" s="159"/>
      <c r="NL8" s="152" t="s">
        <v>11</v>
      </c>
      <c r="NM8" s="152"/>
      <c r="NN8" s="152"/>
      <c r="NO8" s="152"/>
      <c r="NP8" s="152"/>
      <c r="NQ8" s="152"/>
      <c r="NR8" s="152"/>
      <c r="NS8" s="152"/>
      <c r="NT8" s="152"/>
      <c r="NU8" s="152"/>
      <c r="NV8" s="152"/>
      <c r="NW8" s="153"/>
      <c r="NX8" s="3"/>
    </row>
    <row r="9" spans="1:388" ht="18.75" customHeight="1" x14ac:dyDescent="0.15">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x14ac:dyDescent="0.15">
      <c r="A10" s="2"/>
      <c r="B10" s="142" t="str">
        <f>データ!P6</f>
        <v>指定管理者(利用料金制)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26">
        <f>データ!Q6</f>
        <v>18</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42" t="str">
        <f>データ!R6</f>
        <v>対象</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ド</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 輪</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26" t="str">
        <f>データ!AC6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データ!AD6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データ!AE6</f>
        <v>150</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50" t="s">
        <v>22</v>
      </c>
      <c r="NK10" s="151"/>
      <c r="NL10" s="145" t="s">
        <v>23</v>
      </c>
      <c r="NM10" s="145"/>
      <c r="NN10" s="145"/>
      <c r="NO10" s="145"/>
      <c r="NP10" s="145"/>
      <c r="NQ10" s="145"/>
      <c r="NR10" s="145"/>
      <c r="NS10" s="145"/>
      <c r="NT10" s="145"/>
      <c r="NU10" s="145"/>
      <c r="NV10" s="145"/>
      <c r="NW10" s="146"/>
      <c r="NX10" s="3"/>
    </row>
    <row r="11" spans="1:388" ht="18.75" customHeight="1" x14ac:dyDescent="0.15">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8"/>
      <c r="NJ11" s="3"/>
      <c r="NK11" s="3"/>
      <c r="NL11" s="3"/>
      <c r="NM11" s="3"/>
      <c r="NN11" s="3"/>
      <c r="NO11" s="3"/>
      <c r="NP11" s="3"/>
      <c r="NQ11" s="3"/>
      <c r="NR11" s="3"/>
      <c r="NS11" s="3"/>
      <c r="NT11" s="3"/>
      <c r="NU11" s="3"/>
      <c r="NV11" s="3"/>
      <c r="NW11" s="3"/>
      <c r="NX11" s="3"/>
    </row>
    <row r="12" spans="1:388" ht="18.75" customHeight="1" x14ac:dyDescent="0.15">
      <c r="A12" s="2"/>
      <c r="B12" s="126" t="str">
        <f>データ!U6</f>
        <v>-</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7798</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42" t="str">
        <f>データ!W6</f>
        <v>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非該当</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７：１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26">
        <f>データ!AF6</f>
        <v>89</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f>データ!AG6</f>
        <v>58</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データ!AH6</f>
        <v>147</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8"/>
      <c r="NJ12" s="3"/>
      <c r="NK12" s="3"/>
      <c r="NL12" s="3"/>
      <c r="NM12" s="3"/>
      <c r="NN12" s="3"/>
      <c r="NO12" s="3"/>
      <c r="NP12" s="3"/>
      <c r="NQ12" s="3"/>
      <c r="NR12" s="3"/>
      <c r="NS12" s="3"/>
      <c r="NT12" s="3"/>
      <c r="NU12" s="3"/>
      <c r="NV12" s="3"/>
      <c r="NW12" s="3"/>
      <c r="NX12" s="3"/>
    </row>
    <row r="13" spans="1:388" ht="17.25" customHeight="1" x14ac:dyDescent="0.2">
      <c r="A13" s="2"/>
      <c r="B13" s="129" t="s">
        <v>32</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LJ13" s="129"/>
      <c r="LK13" s="129"/>
      <c r="LL13" s="129"/>
      <c r="LM13" s="129"/>
      <c r="LN13" s="129"/>
      <c r="LO13" s="129"/>
      <c r="LP13" s="129"/>
      <c r="LQ13" s="129"/>
      <c r="LR13" s="129"/>
      <c r="LS13" s="129"/>
      <c r="LT13" s="129"/>
      <c r="LU13" s="129"/>
      <c r="LV13" s="129"/>
      <c r="LW13" s="129"/>
      <c r="LX13" s="129"/>
      <c r="LY13" s="129"/>
      <c r="LZ13" s="129"/>
      <c r="MA13" s="129"/>
      <c r="MB13" s="129"/>
      <c r="MC13" s="129"/>
      <c r="MD13" s="129"/>
      <c r="ME13" s="129"/>
      <c r="MF13" s="129"/>
      <c r="MG13" s="129"/>
      <c r="MH13" s="129"/>
      <c r="MI13" s="129"/>
      <c r="MJ13" s="129"/>
      <c r="MK13" s="129"/>
      <c r="ML13" s="129"/>
      <c r="MM13" s="129"/>
      <c r="MN13" s="129"/>
      <c r="MO13" s="129"/>
      <c r="MP13" s="129"/>
      <c r="MQ13" s="129"/>
      <c r="MR13" s="129"/>
      <c r="MS13" s="129"/>
      <c r="MT13" s="129"/>
      <c r="MU13" s="129"/>
      <c r="MV13" s="129"/>
      <c r="MW13" s="129"/>
      <c r="MX13" s="129"/>
      <c r="MY13" s="129"/>
      <c r="MZ13" s="129"/>
      <c r="NA13" s="129"/>
      <c r="NB13" s="129"/>
      <c r="NC13" s="129"/>
      <c r="ND13" s="129"/>
      <c r="NE13" s="129"/>
      <c r="NF13" s="129"/>
      <c r="NG13" s="129"/>
      <c r="NH13" s="129"/>
      <c r="NI13" s="8"/>
      <c r="NJ13" s="9"/>
      <c r="NK13" s="9"/>
      <c r="NL13" s="9"/>
      <c r="NM13" s="9"/>
      <c r="NN13" s="9"/>
      <c r="NO13" s="9"/>
      <c r="NP13" s="9"/>
      <c r="NQ13" s="9"/>
      <c r="NR13" s="9"/>
      <c r="NS13" s="9"/>
      <c r="NT13" s="9"/>
      <c r="NU13" s="9"/>
      <c r="NV13" s="9"/>
      <c r="NW13" s="9"/>
      <c r="NX13" s="9"/>
    </row>
    <row r="14" spans="1:388" ht="17.25" customHeight="1" x14ac:dyDescent="0.15">
      <c r="A14" s="2"/>
      <c r="B14" s="129" t="s">
        <v>33</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c r="IW14" s="129"/>
      <c r="IX14" s="129"/>
      <c r="IY14" s="129"/>
      <c r="IZ14" s="129"/>
      <c r="JA14" s="129"/>
      <c r="JB14" s="129"/>
      <c r="JC14" s="129"/>
      <c r="JD14" s="129"/>
      <c r="JE14" s="129"/>
      <c r="JF14" s="129"/>
      <c r="JG14" s="129"/>
      <c r="JH14" s="129"/>
      <c r="JI14" s="129"/>
      <c r="JJ14" s="129"/>
      <c r="JK14" s="129"/>
      <c r="JL14" s="129"/>
      <c r="JM14" s="129"/>
      <c r="JN14" s="129"/>
      <c r="JO14" s="129"/>
      <c r="JP14" s="129"/>
      <c r="JQ14" s="129"/>
      <c r="JR14" s="129"/>
      <c r="JS14" s="129"/>
      <c r="JT14" s="129"/>
      <c r="JU14" s="129"/>
      <c r="JV14" s="129"/>
      <c r="JW14" s="129"/>
      <c r="JX14" s="129"/>
      <c r="JY14" s="129"/>
      <c r="JZ14" s="129"/>
      <c r="KA14" s="129"/>
      <c r="KB14" s="129"/>
      <c r="KC14" s="129"/>
      <c r="KD14" s="129"/>
      <c r="KE14" s="129"/>
      <c r="KF14" s="129"/>
      <c r="KG14" s="129"/>
      <c r="KH14" s="129"/>
      <c r="KI14" s="129"/>
      <c r="KJ14" s="129"/>
      <c r="KK14" s="129"/>
      <c r="KL14" s="129"/>
      <c r="KM14" s="129"/>
      <c r="KN14" s="129"/>
      <c r="KO14" s="129"/>
      <c r="KP14" s="129"/>
      <c r="KQ14" s="129"/>
      <c r="KR14" s="129"/>
      <c r="KS14" s="129"/>
      <c r="KT14" s="129"/>
      <c r="KU14" s="129"/>
      <c r="KV14" s="129"/>
      <c r="KW14" s="129"/>
      <c r="KX14" s="129"/>
      <c r="KY14" s="129"/>
      <c r="KZ14" s="129"/>
      <c r="LA14" s="129"/>
      <c r="LB14" s="129"/>
      <c r="LC14" s="129"/>
      <c r="LD14" s="129"/>
      <c r="LE14" s="129"/>
      <c r="LF14" s="129"/>
      <c r="LG14" s="129"/>
      <c r="LH14" s="129"/>
      <c r="LI14" s="129"/>
      <c r="LJ14" s="129"/>
      <c r="LK14" s="129"/>
      <c r="LL14" s="129"/>
      <c r="LM14" s="129"/>
      <c r="LN14" s="129"/>
      <c r="LO14" s="129"/>
      <c r="LP14" s="129"/>
      <c r="LQ14" s="129"/>
      <c r="LR14" s="129"/>
      <c r="LS14" s="129"/>
      <c r="LT14" s="129"/>
      <c r="LU14" s="129"/>
      <c r="LV14" s="129"/>
      <c r="LW14" s="129"/>
      <c r="LX14" s="129"/>
      <c r="LY14" s="129"/>
      <c r="LZ14" s="129"/>
      <c r="MA14" s="129"/>
      <c r="MB14" s="129"/>
      <c r="MC14" s="129"/>
      <c r="MD14" s="129"/>
      <c r="ME14" s="129"/>
      <c r="MF14" s="129"/>
      <c r="MG14" s="129"/>
      <c r="MH14" s="129"/>
      <c r="MI14" s="129"/>
      <c r="MJ14" s="129"/>
      <c r="MK14" s="129"/>
      <c r="ML14" s="129"/>
      <c r="MM14" s="129"/>
      <c r="MN14" s="129"/>
      <c r="MO14" s="129"/>
      <c r="MP14" s="129"/>
      <c r="MQ14" s="129"/>
      <c r="MR14" s="129"/>
      <c r="MS14" s="129"/>
      <c r="MT14" s="129"/>
      <c r="MU14" s="129"/>
      <c r="MV14" s="129"/>
      <c r="MW14" s="129"/>
      <c r="MX14" s="129"/>
      <c r="MY14" s="129"/>
      <c r="MZ14" s="129"/>
      <c r="NA14" s="129"/>
      <c r="NB14" s="129"/>
      <c r="NC14" s="129"/>
      <c r="ND14" s="129"/>
      <c r="NE14" s="129"/>
      <c r="NF14" s="129"/>
      <c r="NG14" s="129"/>
      <c r="NH14" s="129"/>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30" t="s">
        <v>36</v>
      </c>
      <c r="NK16" s="131"/>
      <c r="NL16" s="131"/>
      <c r="NM16" s="131"/>
      <c r="NN16" s="132"/>
      <c r="NO16" s="133" t="s">
        <v>37</v>
      </c>
      <c r="NP16" s="134"/>
      <c r="NQ16" s="134"/>
      <c r="NR16" s="134"/>
      <c r="NS16" s="135"/>
      <c r="NT16" s="133" t="s">
        <v>38</v>
      </c>
      <c r="NU16" s="134"/>
      <c r="NV16" s="134"/>
      <c r="NW16" s="134"/>
      <c r="NX16" s="135"/>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9" t="s">
        <v>39</v>
      </c>
      <c r="NK17" s="140"/>
      <c r="NL17" s="140"/>
      <c r="NM17" s="140"/>
      <c r="NN17" s="141"/>
      <c r="NO17" s="136"/>
      <c r="NP17" s="137"/>
      <c r="NQ17" s="137"/>
      <c r="NR17" s="137"/>
      <c r="NS17" s="138"/>
      <c r="NT17" s="136"/>
      <c r="NU17" s="137"/>
      <c r="NV17" s="137"/>
      <c r="NW17" s="137"/>
      <c r="NX17" s="138"/>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4" t="s">
        <v>40</v>
      </c>
      <c r="NK18" s="115"/>
      <c r="NL18" s="115"/>
      <c r="NM18" s="118" t="s">
        <v>41</v>
      </c>
      <c r="NN18" s="119"/>
      <c r="NO18" s="114" t="s">
        <v>40</v>
      </c>
      <c r="NP18" s="115"/>
      <c r="NQ18" s="115"/>
      <c r="NR18" s="118" t="s">
        <v>41</v>
      </c>
      <c r="NS18" s="119"/>
      <c r="NT18" s="122" t="s">
        <v>63</v>
      </c>
      <c r="NU18" s="123"/>
      <c r="NV18" s="123"/>
      <c r="NW18" s="118" t="s">
        <v>41</v>
      </c>
      <c r="NX18" s="119"/>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6"/>
      <c r="NK19" s="117"/>
      <c r="NL19" s="117"/>
      <c r="NM19" s="120"/>
      <c r="NN19" s="121"/>
      <c r="NO19" s="116"/>
      <c r="NP19" s="117"/>
      <c r="NQ19" s="117"/>
      <c r="NR19" s="120"/>
      <c r="NS19" s="121"/>
      <c r="NT19" s="124"/>
      <c r="NU19" s="125"/>
      <c r="NV19" s="125"/>
      <c r="NW19" s="120"/>
      <c r="NX19" s="121"/>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3" t="s">
        <v>44</v>
      </c>
      <c r="NK20" s="103"/>
      <c r="NL20" s="103"/>
      <c r="NM20" s="103"/>
      <c r="NN20" s="103"/>
      <c r="NO20" s="103"/>
      <c r="NP20" s="103"/>
      <c r="NQ20" s="103"/>
      <c r="NR20" s="103"/>
      <c r="NS20" s="103"/>
      <c r="NT20" s="103"/>
      <c r="NU20" s="103"/>
      <c r="NV20" s="103"/>
      <c r="NW20" s="103"/>
      <c r="NX20" s="10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4"/>
      <c r="NK21" s="104"/>
      <c r="NL21" s="104"/>
      <c r="NM21" s="104"/>
      <c r="NN21" s="104"/>
      <c r="NO21" s="104"/>
      <c r="NP21" s="104"/>
      <c r="NQ21" s="104"/>
      <c r="NR21" s="104"/>
      <c r="NS21" s="104"/>
      <c r="NT21" s="104"/>
      <c r="NU21" s="104"/>
      <c r="NV21" s="104"/>
      <c r="NW21" s="104"/>
      <c r="NX21" s="10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5" t="s">
        <v>190</v>
      </c>
      <c r="NK22" s="106"/>
      <c r="NL22" s="106"/>
      <c r="NM22" s="106"/>
      <c r="NN22" s="106"/>
      <c r="NO22" s="106"/>
      <c r="NP22" s="106"/>
      <c r="NQ22" s="106"/>
      <c r="NR22" s="106"/>
      <c r="NS22" s="106"/>
      <c r="NT22" s="106"/>
      <c r="NU22" s="106"/>
      <c r="NV22" s="106"/>
      <c r="NW22" s="106"/>
      <c r="NX22" s="10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8"/>
      <c r="NK23" s="109"/>
      <c r="NL23" s="109"/>
      <c r="NM23" s="109"/>
      <c r="NN23" s="109"/>
      <c r="NO23" s="109"/>
      <c r="NP23" s="109"/>
      <c r="NQ23" s="109"/>
      <c r="NR23" s="109"/>
      <c r="NS23" s="109"/>
      <c r="NT23" s="109"/>
      <c r="NU23" s="109"/>
      <c r="NV23" s="109"/>
      <c r="NW23" s="109"/>
      <c r="NX23" s="11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8"/>
      <c r="NK24" s="109"/>
      <c r="NL24" s="109"/>
      <c r="NM24" s="109"/>
      <c r="NN24" s="109"/>
      <c r="NO24" s="109"/>
      <c r="NP24" s="109"/>
      <c r="NQ24" s="109"/>
      <c r="NR24" s="109"/>
      <c r="NS24" s="109"/>
      <c r="NT24" s="109"/>
      <c r="NU24" s="109"/>
      <c r="NV24" s="109"/>
      <c r="NW24" s="109"/>
      <c r="NX24" s="11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8"/>
      <c r="NK25" s="109"/>
      <c r="NL25" s="109"/>
      <c r="NM25" s="109"/>
      <c r="NN25" s="109"/>
      <c r="NO25" s="109"/>
      <c r="NP25" s="109"/>
      <c r="NQ25" s="109"/>
      <c r="NR25" s="109"/>
      <c r="NS25" s="109"/>
      <c r="NT25" s="109"/>
      <c r="NU25" s="109"/>
      <c r="NV25" s="109"/>
      <c r="NW25" s="109"/>
      <c r="NX25" s="11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8"/>
      <c r="NK26" s="109"/>
      <c r="NL26" s="109"/>
      <c r="NM26" s="109"/>
      <c r="NN26" s="109"/>
      <c r="NO26" s="109"/>
      <c r="NP26" s="109"/>
      <c r="NQ26" s="109"/>
      <c r="NR26" s="109"/>
      <c r="NS26" s="109"/>
      <c r="NT26" s="109"/>
      <c r="NU26" s="109"/>
      <c r="NV26" s="109"/>
      <c r="NW26" s="109"/>
      <c r="NX26" s="11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8"/>
      <c r="NK27" s="109"/>
      <c r="NL27" s="109"/>
      <c r="NM27" s="109"/>
      <c r="NN27" s="109"/>
      <c r="NO27" s="109"/>
      <c r="NP27" s="109"/>
      <c r="NQ27" s="109"/>
      <c r="NR27" s="109"/>
      <c r="NS27" s="109"/>
      <c r="NT27" s="109"/>
      <c r="NU27" s="109"/>
      <c r="NV27" s="109"/>
      <c r="NW27" s="109"/>
      <c r="NX27" s="11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8"/>
      <c r="NK28" s="109"/>
      <c r="NL28" s="109"/>
      <c r="NM28" s="109"/>
      <c r="NN28" s="109"/>
      <c r="NO28" s="109"/>
      <c r="NP28" s="109"/>
      <c r="NQ28" s="109"/>
      <c r="NR28" s="109"/>
      <c r="NS28" s="109"/>
      <c r="NT28" s="109"/>
      <c r="NU28" s="109"/>
      <c r="NV28" s="109"/>
      <c r="NW28" s="109"/>
      <c r="NX28" s="11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8"/>
      <c r="NK29" s="109"/>
      <c r="NL29" s="109"/>
      <c r="NM29" s="109"/>
      <c r="NN29" s="109"/>
      <c r="NO29" s="109"/>
      <c r="NP29" s="109"/>
      <c r="NQ29" s="109"/>
      <c r="NR29" s="109"/>
      <c r="NS29" s="109"/>
      <c r="NT29" s="109"/>
      <c r="NU29" s="109"/>
      <c r="NV29" s="109"/>
      <c r="NW29" s="109"/>
      <c r="NX29" s="11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8"/>
      <c r="NK30" s="109"/>
      <c r="NL30" s="109"/>
      <c r="NM30" s="109"/>
      <c r="NN30" s="109"/>
      <c r="NO30" s="109"/>
      <c r="NP30" s="109"/>
      <c r="NQ30" s="109"/>
      <c r="NR30" s="109"/>
      <c r="NS30" s="109"/>
      <c r="NT30" s="109"/>
      <c r="NU30" s="109"/>
      <c r="NV30" s="109"/>
      <c r="NW30" s="109"/>
      <c r="NX30" s="11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8"/>
      <c r="NK31" s="109"/>
      <c r="NL31" s="109"/>
      <c r="NM31" s="109"/>
      <c r="NN31" s="109"/>
      <c r="NO31" s="109"/>
      <c r="NP31" s="109"/>
      <c r="NQ31" s="109"/>
      <c r="NR31" s="109"/>
      <c r="NS31" s="109"/>
      <c r="NT31" s="109"/>
      <c r="NU31" s="109"/>
      <c r="NV31" s="109"/>
      <c r="NW31" s="109"/>
      <c r="NX31" s="110"/>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8"/>
      <c r="NK32" s="109"/>
      <c r="NL32" s="109"/>
      <c r="NM32" s="109"/>
      <c r="NN32" s="109"/>
      <c r="NO32" s="109"/>
      <c r="NP32" s="109"/>
      <c r="NQ32" s="109"/>
      <c r="NR32" s="109"/>
      <c r="NS32" s="109"/>
      <c r="NT32" s="109"/>
      <c r="NU32" s="109"/>
      <c r="NV32" s="109"/>
      <c r="NW32" s="109"/>
      <c r="NX32" s="110"/>
      <c r="OC32" s="16" t="s">
        <v>57</v>
      </c>
    </row>
    <row r="33" spans="1:393" ht="13.5" customHeight="1" x14ac:dyDescent="0.15">
      <c r="A33" s="2"/>
      <c r="B33" s="14"/>
      <c r="D33" s="2"/>
      <c r="E33" s="2"/>
      <c r="F33" s="2"/>
      <c r="G33" s="65" t="s">
        <v>58</v>
      </c>
      <c r="H33" s="65"/>
      <c r="I33" s="65"/>
      <c r="J33" s="65"/>
      <c r="K33" s="65"/>
      <c r="L33" s="65"/>
      <c r="M33" s="65"/>
      <c r="N33" s="65"/>
      <c r="O33" s="65"/>
      <c r="P33" s="69">
        <f>データ!AI7</f>
        <v>102.2</v>
      </c>
      <c r="Q33" s="70"/>
      <c r="R33" s="70"/>
      <c r="S33" s="70"/>
      <c r="T33" s="70"/>
      <c r="U33" s="70"/>
      <c r="V33" s="70"/>
      <c r="W33" s="70"/>
      <c r="X33" s="70"/>
      <c r="Y33" s="70"/>
      <c r="Z33" s="70"/>
      <c r="AA33" s="70"/>
      <c r="AB33" s="70"/>
      <c r="AC33" s="70"/>
      <c r="AD33" s="71"/>
      <c r="AE33" s="69">
        <f>データ!AJ7</f>
        <v>104.9</v>
      </c>
      <c r="AF33" s="70"/>
      <c r="AG33" s="70"/>
      <c r="AH33" s="70"/>
      <c r="AI33" s="70"/>
      <c r="AJ33" s="70"/>
      <c r="AK33" s="70"/>
      <c r="AL33" s="70"/>
      <c r="AM33" s="70"/>
      <c r="AN33" s="70"/>
      <c r="AO33" s="70"/>
      <c r="AP33" s="70"/>
      <c r="AQ33" s="70"/>
      <c r="AR33" s="70"/>
      <c r="AS33" s="71"/>
      <c r="AT33" s="69">
        <f>データ!AK7</f>
        <v>108</v>
      </c>
      <c r="AU33" s="70"/>
      <c r="AV33" s="70"/>
      <c r="AW33" s="70"/>
      <c r="AX33" s="70"/>
      <c r="AY33" s="70"/>
      <c r="AZ33" s="70"/>
      <c r="BA33" s="70"/>
      <c r="BB33" s="70"/>
      <c r="BC33" s="70"/>
      <c r="BD33" s="70"/>
      <c r="BE33" s="70"/>
      <c r="BF33" s="70"/>
      <c r="BG33" s="70"/>
      <c r="BH33" s="71"/>
      <c r="BI33" s="69">
        <f>データ!AL7</f>
        <v>105.4</v>
      </c>
      <c r="BJ33" s="70"/>
      <c r="BK33" s="70"/>
      <c r="BL33" s="70"/>
      <c r="BM33" s="70"/>
      <c r="BN33" s="70"/>
      <c r="BO33" s="70"/>
      <c r="BP33" s="70"/>
      <c r="BQ33" s="70"/>
      <c r="BR33" s="70"/>
      <c r="BS33" s="70"/>
      <c r="BT33" s="70"/>
      <c r="BU33" s="70"/>
      <c r="BV33" s="70"/>
      <c r="BW33" s="71"/>
      <c r="BX33" s="69">
        <f>データ!AM7</f>
        <v>106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87.2</v>
      </c>
      <c r="DE33" s="70"/>
      <c r="DF33" s="70"/>
      <c r="DG33" s="70"/>
      <c r="DH33" s="70"/>
      <c r="DI33" s="70"/>
      <c r="DJ33" s="70"/>
      <c r="DK33" s="70"/>
      <c r="DL33" s="70"/>
      <c r="DM33" s="70"/>
      <c r="DN33" s="70"/>
      <c r="DO33" s="70"/>
      <c r="DP33" s="70"/>
      <c r="DQ33" s="70"/>
      <c r="DR33" s="71"/>
      <c r="DS33" s="69">
        <f>データ!AU7</f>
        <v>88.1</v>
      </c>
      <c r="DT33" s="70"/>
      <c r="DU33" s="70"/>
      <c r="DV33" s="70"/>
      <c r="DW33" s="70"/>
      <c r="DX33" s="70"/>
      <c r="DY33" s="70"/>
      <c r="DZ33" s="70"/>
      <c r="EA33" s="70"/>
      <c r="EB33" s="70"/>
      <c r="EC33" s="70"/>
      <c r="ED33" s="70"/>
      <c r="EE33" s="70"/>
      <c r="EF33" s="70"/>
      <c r="EG33" s="71"/>
      <c r="EH33" s="69">
        <f>データ!AV7</f>
        <v>87.2</v>
      </c>
      <c r="EI33" s="70"/>
      <c r="EJ33" s="70"/>
      <c r="EK33" s="70"/>
      <c r="EL33" s="70"/>
      <c r="EM33" s="70"/>
      <c r="EN33" s="70"/>
      <c r="EO33" s="70"/>
      <c r="EP33" s="70"/>
      <c r="EQ33" s="70"/>
      <c r="ER33" s="70"/>
      <c r="ES33" s="70"/>
      <c r="ET33" s="70"/>
      <c r="EU33" s="70"/>
      <c r="EV33" s="71"/>
      <c r="EW33" s="69">
        <f>データ!AW7</f>
        <v>86.8</v>
      </c>
      <c r="EX33" s="70"/>
      <c r="EY33" s="70"/>
      <c r="EZ33" s="70"/>
      <c r="FA33" s="70"/>
      <c r="FB33" s="70"/>
      <c r="FC33" s="70"/>
      <c r="FD33" s="70"/>
      <c r="FE33" s="70"/>
      <c r="FF33" s="70"/>
      <c r="FG33" s="70"/>
      <c r="FH33" s="70"/>
      <c r="FI33" s="70"/>
      <c r="FJ33" s="70"/>
      <c r="FK33" s="71"/>
      <c r="FL33" s="69">
        <f>データ!AX7</f>
        <v>86.5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87.2</v>
      </c>
      <c r="GS33" s="70"/>
      <c r="GT33" s="70"/>
      <c r="GU33" s="70"/>
      <c r="GV33" s="70"/>
      <c r="GW33" s="70"/>
      <c r="GX33" s="70"/>
      <c r="GY33" s="70"/>
      <c r="GZ33" s="70"/>
      <c r="HA33" s="70"/>
      <c r="HB33" s="70"/>
      <c r="HC33" s="70"/>
      <c r="HD33" s="70"/>
      <c r="HE33" s="70"/>
      <c r="HF33" s="71"/>
      <c r="HG33" s="69">
        <f>データ!BF7</f>
        <v>88.1</v>
      </c>
      <c r="HH33" s="70"/>
      <c r="HI33" s="70"/>
      <c r="HJ33" s="70"/>
      <c r="HK33" s="70"/>
      <c r="HL33" s="70"/>
      <c r="HM33" s="70"/>
      <c r="HN33" s="70"/>
      <c r="HO33" s="70"/>
      <c r="HP33" s="70"/>
      <c r="HQ33" s="70"/>
      <c r="HR33" s="70"/>
      <c r="HS33" s="70"/>
      <c r="HT33" s="70"/>
      <c r="HU33" s="71"/>
      <c r="HV33" s="69">
        <f>データ!BG7</f>
        <v>87.2</v>
      </c>
      <c r="HW33" s="70"/>
      <c r="HX33" s="70"/>
      <c r="HY33" s="70"/>
      <c r="HZ33" s="70"/>
      <c r="IA33" s="70"/>
      <c r="IB33" s="70"/>
      <c r="IC33" s="70"/>
      <c r="ID33" s="70"/>
      <c r="IE33" s="70"/>
      <c r="IF33" s="70"/>
      <c r="IG33" s="70"/>
      <c r="IH33" s="70"/>
      <c r="II33" s="70"/>
      <c r="IJ33" s="71"/>
      <c r="IK33" s="69">
        <f>データ!BH7</f>
        <v>86.8</v>
      </c>
      <c r="IL33" s="70"/>
      <c r="IM33" s="70"/>
      <c r="IN33" s="70"/>
      <c r="IO33" s="70"/>
      <c r="IP33" s="70"/>
      <c r="IQ33" s="70"/>
      <c r="IR33" s="70"/>
      <c r="IS33" s="70"/>
      <c r="IT33" s="70"/>
      <c r="IU33" s="70"/>
      <c r="IV33" s="70"/>
      <c r="IW33" s="70"/>
      <c r="IX33" s="70"/>
      <c r="IY33" s="71"/>
      <c r="IZ33" s="69">
        <f>データ!BI7</f>
        <v>86.5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91.5</v>
      </c>
      <c r="KG33" s="70"/>
      <c r="KH33" s="70"/>
      <c r="KI33" s="70"/>
      <c r="KJ33" s="70"/>
      <c r="KK33" s="70"/>
      <c r="KL33" s="70"/>
      <c r="KM33" s="70"/>
      <c r="KN33" s="70"/>
      <c r="KO33" s="70"/>
      <c r="KP33" s="70"/>
      <c r="KQ33" s="70"/>
      <c r="KR33" s="70"/>
      <c r="KS33" s="70"/>
      <c r="KT33" s="71"/>
      <c r="KU33" s="69">
        <f>データ!BQ7</f>
        <v>92</v>
      </c>
      <c r="KV33" s="70"/>
      <c r="KW33" s="70"/>
      <c r="KX33" s="70"/>
      <c r="KY33" s="70"/>
      <c r="KZ33" s="70"/>
      <c r="LA33" s="70"/>
      <c r="LB33" s="70"/>
      <c r="LC33" s="70"/>
      <c r="LD33" s="70"/>
      <c r="LE33" s="70"/>
      <c r="LF33" s="70"/>
      <c r="LG33" s="70"/>
      <c r="LH33" s="70"/>
      <c r="LI33" s="71"/>
      <c r="LJ33" s="69">
        <f>データ!BR7</f>
        <v>91</v>
      </c>
      <c r="LK33" s="70"/>
      <c r="LL33" s="70"/>
      <c r="LM33" s="70"/>
      <c r="LN33" s="70"/>
      <c r="LO33" s="70"/>
      <c r="LP33" s="70"/>
      <c r="LQ33" s="70"/>
      <c r="LR33" s="70"/>
      <c r="LS33" s="70"/>
      <c r="LT33" s="70"/>
      <c r="LU33" s="70"/>
      <c r="LV33" s="70"/>
      <c r="LW33" s="70"/>
      <c r="LX33" s="71"/>
      <c r="LY33" s="69">
        <f>データ!BS7</f>
        <v>85</v>
      </c>
      <c r="LZ33" s="70"/>
      <c r="MA33" s="70"/>
      <c r="MB33" s="70"/>
      <c r="MC33" s="70"/>
      <c r="MD33" s="70"/>
      <c r="ME33" s="70"/>
      <c r="MF33" s="70"/>
      <c r="MG33" s="70"/>
      <c r="MH33" s="70"/>
      <c r="MI33" s="70"/>
      <c r="MJ33" s="70"/>
      <c r="MK33" s="70"/>
      <c r="ML33" s="70"/>
      <c r="MM33" s="71"/>
      <c r="MN33" s="69">
        <f>データ!BT7</f>
        <v>85.7</v>
      </c>
      <c r="MO33" s="70"/>
      <c r="MP33" s="70"/>
      <c r="MQ33" s="70"/>
      <c r="MR33" s="70"/>
      <c r="MS33" s="70"/>
      <c r="MT33" s="70"/>
      <c r="MU33" s="70"/>
      <c r="MV33" s="70"/>
      <c r="MW33" s="70"/>
      <c r="MX33" s="70"/>
      <c r="MY33" s="70"/>
      <c r="MZ33" s="70"/>
      <c r="NA33" s="70"/>
      <c r="NB33" s="71"/>
      <c r="ND33" s="2"/>
      <c r="NE33" s="2"/>
      <c r="NF33" s="2"/>
      <c r="NG33" s="2"/>
      <c r="NH33" s="15"/>
      <c r="NI33" s="2"/>
      <c r="NJ33" s="108"/>
      <c r="NK33" s="109"/>
      <c r="NL33" s="109"/>
      <c r="NM33" s="109"/>
      <c r="NN33" s="109"/>
      <c r="NO33" s="109"/>
      <c r="NP33" s="109"/>
      <c r="NQ33" s="109"/>
      <c r="NR33" s="109"/>
      <c r="NS33" s="109"/>
      <c r="NT33" s="109"/>
      <c r="NU33" s="109"/>
      <c r="NV33" s="109"/>
      <c r="NW33" s="109"/>
      <c r="NX33" s="110"/>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11"/>
      <c r="NK34" s="112"/>
      <c r="NL34" s="112"/>
      <c r="NM34" s="112"/>
      <c r="NN34" s="112"/>
      <c r="NO34" s="112"/>
      <c r="NP34" s="112"/>
      <c r="NQ34" s="112"/>
      <c r="NR34" s="112"/>
      <c r="NS34" s="112"/>
      <c r="NT34" s="112"/>
      <c r="NU34" s="112"/>
      <c r="NV34" s="112"/>
      <c r="NW34" s="112"/>
      <c r="NX34" s="11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193</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36775</v>
      </c>
      <c r="Q55" s="67"/>
      <c r="R55" s="67"/>
      <c r="S55" s="67"/>
      <c r="T55" s="67"/>
      <c r="U55" s="67"/>
      <c r="V55" s="67"/>
      <c r="W55" s="67"/>
      <c r="X55" s="67"/>
      <c r="Y55" s="67"/>
      <c r="Z55" s="67"/>
      <c r="AA55" s="67"/>
      <c r="AB55" s="67"/>
      <c r="AC55" s="67"/>
      <c r="AD55" s="68"/>
      <c r="AE55" s="66">
        <f>データ!CB7</f>
        <v>39565</v>
      </c>
      <c r="AF55" s="67"/>
      <c r="AG55" s="67"/>
      <c r="AH55" s="67"/>
      <c r="AI55" s="67"/>
      <c r="AJ55" s="67"/>
      <c r="AK55" s="67"/>
      <c r="AL55" s="67"/>
      <c r="AM55" s="67"/>
      <c r="AN55" s="67"/>
      <c r="AO55" s="67"/>
      <c r="AP55" s="67"/>
      <c r="AQ55" s="67"/>
      <c r="AR55" s="67"/>
      <c r="AS55" s="68"/>
      <c r="AT55" s="66">
        <f>データ!CC7</f>
        <v>40009</v>
      </c>
      <c r="AU55" s="67"/>
      <c r="AV55" s="67"/>
      <c r="AW55" s="67"/>
      <c r="AX55" s="67"/>
      <c r="AY55" s="67"/>
      <c r="AZ55" s="67"/>
      <c r="BA55" s="67"/>
      <c r="BB55" s="67"/>
      <c r="BC55" s="67"/>
      <c r="BD55" s="67"/>
      <c r="BE55" s="67"/>
      <c r="BF55" s="67"/>
      <c r="BG55" s="67"/>
      <c r="BH55" s="68"/>
      <c r="BI55" s="66">
        <f>データ!CD7</f>
        <v>42693</v>
      </c>
      <c r="BJ55" s="67"/>
      <c r="BK55" s="67"/>
      <c r="BL55" s="67"/>
      <c r="BM55" s="67"/>
      <c r="BN55" s="67"/>
      <c r="BO55" s="67"/>
      <c r="BP55" s="67"/>
      <c r="BQ55" s="67"/>
      <c r="BR55" s="67"/>
      <c r="BS55" s="67"/>
      <c r="BT55" s="67"/>
      <c r="BU55" s="67"/>
      <c r="BV55" s="67"/>
      <c r="BW55" s="68"/>
      <c r="BX55" s="66">
        <f>データ!CE7</f>
        <v>43905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8283</v>
      </c>
      <c r="DE55" s="67"/>
      <c r="DF55" s="67"/>
      <c r="DG55" s="67"/>
      <c r="DH55" s="67"/>
      <c r="DI55" s="67"/>
      <c r="DJ55" s="67"/>
      <c r="DK55" s="67"/>
      <c r="DL55" s="67"/>
      <c r="DM55" s="67"/>
      <c r="DN55" s="67"/>
      <c r="DO55" s="67"/>
      <c r="DP55" s="67"/>
      <c r="DQ55" s="67"/>
      <c r="DR55" s="68"/>
      <c r="DS55" s="66">
        <f>データ!CM7</f>
        <v>10294</v>
      </c>
      <c r="DT55" s="67"/>
      <c r="DU55" s="67"/>
      <c r="DV55" s="67"/>
      <c r="DW55" s="67"/>
      <c r="DX55" s="67"/>
      <c r="DY55" s="67"/>
      <c r="DZ55" s="67"/>
      <c r="EA55" s="67"/>
      <c r="EB55" s="67"/>
      <c r="EC55" s="67"/>
      <c r="ED55" s="67"/>
      <c r="EE55" s="67"/>
      <c r="EF55" s="67"/>
      <c r="EG55" s="68"/>
      <c r="EH55" s="66">
        <f>データ!CN7</f>
        <v>9987</v>
      </c>
      <c r="EI55" s="67"/>
      <c r="EJ55" s="67"/>
      <c r="EK55" s="67"/>
      <c r="EL55" s="67"/>
      <c r="EM55" s="67"/>
      <c r="EN55" s="67"/>
      <c r="EO55" s="67"/>
      <c r="EP55" s="67"/>
      <c r="EQ55" s="67"/>
      <c r="ER55" s="67"/>
      <c r="ES55" s="67"/>
      <c r="ET55" s="67"/>
      <c r="EU55" s="67"/>
      <c r="EV55" s="68"/>
      <c r="EW55" s="66">
        <f>データ!CO7</f>
        <v>11286</v>
      </c>
      <c r="EX55" s="67"/>
      <c r="EY55" s="67"/>
      <c r="EZ55" s="67"/>
      <c r="FA55" s="67"/>
      <c r="FB55" s="67"/>
      <c r="FC55" s="67"/>
      <c r="FD55" s="67"/>
      <c r="FE55" s="67"/>
      <c r="FF55" s="67"/>
      <c r="FG55" s="67"/>
      <c r="FH55" s="67"/>
      <c r="FI55" s="67"/>
      <c r="FJ55" s="67"/>
      <c r="FK55" s="68"/>
      <c r="FL55" s="66">
        <f>データ!CP7</f>
        <v>12231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64</v>
      </c>
      <c r="GS55" s="70"/>
      <c r="GT55" s="70"/>
      <c r="GU55" s="70"/>
      <c r="GV55" s="70"/>
      <c r="GW55" s="70"/>
      <c r="GX55" s="70"/>
      <c r="GY55" s="70"/>
      <c r="GZ55" s="70"/>
      <c r="HA55" s="70"/>
      <c r="HB55" s="70"/>
      <c r="HC55" s="70"/>
      <c r="HD55" s="70"/>
      <c r="HE55" s="70"/>
      <c r="HF55" s="71"/>
      <c r="HG55" s="69">
        <f>データ!CX7</f>
        <v>61.1</v>
      </c>
      <c r="HH55" s="70"/>
      <c r="HI55" s="70"/>
      <c r="HJ55" s="70"/>
      <c r="HK55" s="70"/>
      <c r="HL55" s="70"/>
      <c r="HM55" s="70"/>
      <c r="HN55" s="70"/>
      <c r="HO55" s="70"/>
      <c r="HP55" s="70"/>
      <c r="HQ55" s="70"/>
      <c r="HR55" s="70"/>
      <c r="HS55" s="70"/>
      <c r="HT55" s="70"/>
      <c r="HU55" s="71"/>
      <c r="HV55" s="69">
        <f>データ!CY7</f>
        <v>59</v>
      </c>
      <c r="HW55" s="70"/>
      <c r="HX55" s="70"/>
      <c r="HY55" s="70"/>
      <c r="HZ55" s="70"/>
      <c r="IA55" s="70"/>
      <c r="IB55" s="70"/>
      <c r="IC55" s="70"/>
      <c r="ID55" s="70"/>
      <c r="IE55" s="70"/>
      <c r="IF55" s="70"/>
      <c r="IG55" s="70"/>
      <c r="IH55" s="70"/>
      <c r="II55" s="70"/>
      <c r="IJ55" s="71"/>
      <c r="IK55" s="69">
        <f>データ!CZ7</f>
        <v>59.7</v>
      </c>
      <c r="IL55" s="70"/>
      <c r="IM55" s="70"/>
      <c r="IN55" s="70"/>
      <c r="IO55" s="70"/>
      <c r="IP55" s="70"/>
      <c r="IQ55" s="70"/>
      <c r="IR55" s="70"/>
      <c r="IS55" s="70"/>
      <c r="IT55" s="70"/>
      <c r="IU55" s="70"/>
      <c r="IV55" s="70"/>
      <c r="IW55" s="70"/>
      <c r="IX55" s="70"/>
      <c r="IY55" s="71"/>
      <c r="IZ55" s="69">
        <f>データ!DA7</f>
        <v>61.9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9.5</v>
      </c>
      <c r="KG55" s="70"/>
      <c r="KH55" s="70"/>
      <c r="KI55" s="70"/>
      <c r="KJ55" s="70"/>
      <c r="KK55" s="70"/>
      <c r="KL55" s="70"/>
      <c r="KM55" s="70"/>
      <c r="KN55" s="70"/>
      <c r="KO55" s="70"/>
      <c r="KP55" s="70"/>
      <c r="KQ55" s="70"/>
      <c r="KR55" s="70"/>
      <c r="KS55" s="70"/>
      <c r="KT55" s="71"/>
      <c r="KU55" s="69">
        <f>データ!DI7</f>
        <v>8.8000000000000007</v>
      </c>
      <c r="KV55" s="70"/>
      <c r="KW55" s="70"/>
      <c r="KX55" s="70"/>
      <c r="KY55" s="70"/>
      <c r="KZ55" s="70"/>
      <c r="LA55" s="70"/>
      <c r="LB55" s="70"/>
      <c r="LC55" s="70"/>
      <c r="LD55" s="70"/>
      <c r="LE55" s="70"/>
      <c r="LF55" s="70"/>
      <c r="LG55" s="70"/>
      <c r="LH55" s="70"/>
      <c r="LI55" s="71"/>
      <c r="LJ55" s="69">
        <f>データ!DJ7</f>
        <v>9.5</v>
      </c>
      <c r="LK55" s="70"/>
      <c r="LL55" s="70"/>
      <c r="LM55" s="70"/>
      <c r="LN55" s="70"/>
      <c r="LO55" s="70"/>
      <c r="LP55" s="70"/>
      <c r="LQ55" s="70"/>
      <c r="LR55" s="70"/>
      <c r="LS55" s="70"/>
      <c r="LT55" s="70"/>
      <c r="LU55" s="70"/>
      <c r="LV55" s="70"/>
      <c r="LW55" s="70"/>
      <c r="LX55" s="71"/>
      <c r="LY55" s="69">
        <f>データ!DK7</f>
        <v>10.5</v>
      </c>
      <c r="LZ55" s="70"/>
      <c r="MA55" s="70"/>
      <c r="MB55" s="70"/>
      <c r="MC55" s="70"/>
      <c r="MD55" s="70"/>
      <c r="ME55" s="70"/>
      <c r="MF55" s="70"/>
      <c r="MG55" s="70"/>
      <c r="MH55" s="70"/>
      <c r="MI55" s="70"/>
      <c r="MJ55" s="70"/>
      <c r="MK55" s="70"/>
      <c r="ML55" s="70"/>
      <c r="MM55" s="71"/>
      <c r="MN55" s="69">
        <f>データ!DL7</f>
        <v>11.4</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27.2</v>
      </c>
      <c r="DH79" s="70"/>
      <c r="DI79" s="70"/>
      <c r="DJ79" s="70"/>
      <c r="DK79" s="70"/>
      <c r="DL79" s="70"/>
      <c r="DM79" s="70"/>
      <c r="DN79" s="70"/>
      <c r="DO79" s="70"/>
      <c r="DP79" s="70"/>
      <c r="DQ79" s="70"/>
      <c r="DR79" s="70"/>
      <c r="DS79" s="70"/>
      <c r="DT79" s="70"/>
      <c r="DU79" s="71"/>
      <c r="DV79" s="69">
        <f>データ!EE7</f>
        <v>30.3</v>
      </c>
      <c r="DW79" s="70"/>
      <c r="DX79" s="70"/>
      <c r="DY79" s="70"/>
      <c r="DZ79" s="70"/>
      <c r="EA79" s="70"/>
      <c r="EB79" s="70"/>
      <c r="EC79" s="70"/>
      <c r="ED79" s="70"/>
      <c r="EE79" s="70"/>
      <c r="EF79" s="70"/>
      <c r="EG79" s="70"/>
      <c r="EH79" s="70"/>
      <c r="EI79" s="70"/>
      <c r="EJ79" s="71"/>
      <c r="EK79" s="69">
        <f>データ!EF7</f>
        <v>28.7</v>
      </c>
      <c r="EL79" s="70"/>
      <c r="EM79" s="70"/>
      <c r="EN79" s="70"/>
      <c r="EO79" s="70"/>
      <c r="EP79" s="70"/>
      <c r="EQ79" s="70"/>
      <c r="ER79" s="70"/>
      <c r="ES79" s="70"/>
      <c r="ET79" s="70"/>
      <c r="EU79" s="70"/>
      <c r="EV79" s="70"/>
      <c r="EW79" s="70"/>
      <c r="EX79" s="70"/>
      <c r="EY79" s="71"/>
      <c r="EZ79" s="69">
        <f>データ!EG7</f>
        <v>32.6</v>
      </c>
      <c r="FA79" s="70"/>
      <c r="FB79" s="70"/>
      <c r="FC79" s="70"/>
      <c r="FD79" s="70"/>
      <c r="FE79" s="70"/>
      <c r="FF79" s="70"/>
      <c r="FG79" s="70"/>
      <c r="FH79" s="70"/>
      <c r="FI79" s="70"/>
      <c r="FJ79" s="70"/>
      <c r="FK79" s="70"/>
      <c r="FL79" s="70"/>
      <c r="FM79" s="70"/>
      <c r="FN79" s="71"/>
      <c r="FO79" s="69">
        <f>データ!EH7</f>
        <v>35.700000000000003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48</v>
      </c>
      <c r="GU79" s="70"/>
      <c r="GV79" s="70"/>
      <c r="GW79" s="70"/>
      <c r="GX79" s="70"/>
      <c r="GY79" s="70"/>
      <c r="GZ79" s="70"/>
      <c r="HA79" s="70"/>
      <c r="HB79" s="70"/>
      <c r="HC79" s="70"/>
      <c r="HD79" s="70"/>
      <c r="HE79" s="70"/>
      <c r="HF79" s="70"/>
      <c r="HG79" s="70"/>
      <c r="HH79" s="71"/>
      <c r="HI79" s="69">
        <f>データ!EP7</f>
        <v>55.3</v>
      </c>
      <c r="HJ79" s="70"/>
      <c r="HK79" s="70"/>
      <c r="HL79" s="70"/>
      <c r="HM79" s="70"/>
      <c r="HN79" s="70"/>
      <c r="HO79" s="70"/>
      <c r="HP79" s="70"/>
      <c r="HQ79" s="70"/>
      <c r="HR79" s="70"/>
      <c r="HS79" s="70"/>
      <c r="HT79" s="70"/>
      <c r="HU79" s="70"/>
      <c r="HV79" s="70"/>
      <c r="HW79" s="71"/>
      <c r="HX79" s="69">
        <f>データ!EQ7</f>
        <v>62.8</v>
      </c>
      <c r="HY79" s="70"/>
      <c r="HZ79" s="70"/>
      <c r="IA79" s="70"/>
      <c r="IB79" s="70"/>
      <c r="IC79" s="70"/>
      <c r="ID79" s="70"/>
      <c r="IE79" s="70"/>
      <c r="IF79" s="70"/>
      <c r="IG79" s="70"/>
      <c r="IH79" s="70"/>
      <c r="II79" s="70"/>
      <c r="IJ79" s="70"/>
      <c r="IK79" s="70"/>
      <c r="IL79" s="71"/>
      <c r="IM79" s="69">
        <f>データ!ER7</f>
        <v>71.099999999999994</v>
      </c>
      <c r="IN79" s="70"/>
      <c r="IO79" s="70"/>
      <c r="IP79" s="70"/>
      <c r="IQ79" s="70"/>
      <c r="IR79" s="70"/>
      <c r="IS79" s="70"/>
      <c r="IT79" s="70"/>
      <c r="IU79" s="70"/>
      <c r="IV79" s="70"/>
      <c r="IW79" s="70"/>
      <c r="IX79" s="70"/>
      <c r="IY79" s="70"/>
      <c r="IZ79" s="70"/>
      <c r="JA79" s="71"/>
      <c r="JB79" s="69">
        <f>データ!ES7</f>
        <v>77.8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37679573</v>
      </c>
      <c r="KH79" s="67"/>
      <c r="KI79" s="67"/>
      <c r="KJ79" s="67"/>
      <c r="KK79" s="67"/>
      <c r="KL79" s="67"/>
      <c r="KM79" s="67"/>
      <c r="KN79" s="67"/>
      <c r="KO79" s="67"/>
      <c r="KP79" s="67"/>
      <c r="KQ79" s="67"/>
      <c r="KR79" s="67"/>
      <c r="KS79" s="67"/>
      <c r="KT79" s="67"/>
      <c r="KU79" s="68"/>
      <c r="KV79" s="66">
        <f>データ!FA7</f>
        <v>37519900</v>
      </c>
      <c r="KW79" s="67"/>
      <c r="KX79" s="67"/>
      <c r="KY79" s="67"/>
      <c r="KZ79" s="67"/>
      <c r="LA79" s="67"/>
      <c r="LB79" s="67"/>
      <c r="LC79" s="67"/>
      <c r="LD79" s="67"/>
      <c r="LE79" s="67"/>
      <c r="LF79" s="67"/>
      <c r="LG79" s="67"/>
      <c r="LH79" s="67"/>
      <c r="LI79" s="67"/>
      <c r="LJ79" s="68"/>
      <c r="LK79" s="66">
        <f>データ!FB7</f>
        <v>34586040</v>
      </c>
      <c r="LL79" s="67"/>
      <c r="LM79" s="67"/>
      <c r="LN79" s="67"/>
      <c r="LO79" s="67"/>
      <c r="LP79" s="67"/>
      <c r="LQ79" s="67"/>
      <c r="LR79" s="67"/>
      <c r="LS79" s="67"/>
      <c r="LT79" s="67"/>
      <c r="LU79" s="67"/>
      <c r="LV79" s="67"/>
      <c r="LW79" s="67"/>
      <c r="LX79" s="67"/>
      <c r="LY79" s="68"/>
      <c r="LZ79" s="66">
        <f>データ!FC7</f>
        <v>34858493</v>
      </c>
      <c r="MA79" s="67"/>
      <c r="MB79" s="67"/>
      <c r="MC79" s="67"/>
      <c r="MD79" s="67"/>
      <c r="ME79" s="67"/>
      <c r="MF79" s="67"/>
      <c r="MG79" s="67"/>
      <c r="MH79" s="67"/>
      <c r="MI79" s="67"/>
      <c r="MJ79" s="67"/>
      <c r="MK79" s="67"/>
      <c r="ML79" s="67"/>
      <c r="MM79" s="67"/>
      <c r="MN79" s="68"/>
      <c r="MO79" s="66">
        <f>データ!FD7</f>
        <v>35378853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OnZ0Lw7tOhku85YBTvDbFj5IUHRD65f1E7u3I0I0duoR2UUnPVz156Mab4/6sJv1Sx6iFEDt0/EasXMVP7/WA==" saltValue="ewzfDqod9hp4vTuKKIsu9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70" t="s">
        <v>112</v>
      </c>
      <c r="AJ4" s="171"/>
      <c r="AK4" s="171"/>
      <c r="AL4" s="171"/>
      <c r="AM4" s="171"/>
      <c r="AN4" s="171"/>
      <c r="AO4" s="171"/>
      <c r="AP4" s="171"/>
      <c r="AQ4" s="171"/>
      <c r="AR4" s="171"/>
      <c r="AS4" s="172"/>
      <c r="AT4" s="169" t="s">
        <v>113</v>
      </c>
      <c r="AU4" s="168"/>
      <c r="AV4" s="168"/>
      <c r="AW4" s="168"/>
      <c r="AX4" s="168"/>
      <c r="AY4" s="168"/>
      <c r="AZ4" s="168"/>
      <c r="BA4" s="168"/>
      <c r="BB4" s="168"/>
      <c r="BC4" s="168"/>
      <c r="BD4" s="168"/>
      <c r="BE4" s="169" t="s">
        <v>114</v>
      </c>
      <c r="BF4" s="168"/>
      <c r="BG4" s="168"/>
      <c r="BH4" s="168"/>
      <c r="BI4" s="168"/>
      <c r="BJ4" s="168"/>
      <c r="BK4" s="168"/>
      <c r="BL4" s="168"/>
      <c r="BM4" s="168"/>
      <c r="BN4" s="168"/>
      <c r="BO4" s="168"/>
      <c r="BP4" s="170" t="s">
        <v>115</v>
      </c>
      <c r="BQ4" s="171"/>
      <c r="BR4" s="171"/>
      <c r="BS4" s="171"/>
      <c r="BT4" s="171"/>
      <c r="BU4" s="171"/>
      <c r="BV4" s="171"/>
      <c r="BW4" s="171"/>
      <c r="BX4" s="171"/>
      <c r="BY4" s="171"/>
      <c r="BZ4" s="172"/>
      <c r="CA4" s="168" t="s">
        <v>116</v>
      </c>
      <c r="CB4" s="168"/>
      <c r="CC4" s="168"/>
      <c r="CD4" s="168"/>
      <c r="CE4" s="168"/>
      <c r="CF4" s="168"/>
      <c r="CG4" s="168"/>
      <c r="CH4" s="168"/>
      <c r="CI4" s="168"/>
      <c r="CJ4" s="168"/>
      <c r="CK4" s="168"/>
      <c r="CL4" s="169" t="s">
        <v>117</v>
      </c>
      <c r="CM4" s="168"/>
      <c r="CN4" s="168"/>
      <c r="CO4" s="168"/>
      <c r="CP4" s="168"/>
      <c r="CQ4" s="168"/>
      <c r="CR4" s="168"/>
      <c r="CS4" s="168"/>
      <c r="CT4" s="168"/>
      <c r="CU4" s="168"/>
      <c r="CV4" s="168"/>
      <c r="CW4" s="168" t="s">
        <v>118</v>
      </c>
      <c r="CX4" s="168"/>
      <c r="CY4" s="168"/>
      <c r="CZ4" s="168"/>
      <c r="DA4" s="168"/>
      <c r="DB4" s="168"/>
      <c r="DC4" s="168"/>
      <c r="DD4" s="168"/>
      <c r="DE4" s="168"/>
      <c r="DF4" s="168"/>
      <c r="DG4" s="168"/>
      <c r="DH4" s="168" t="s">
        <v>119</v>
      </c>
      <c r="DI4" s="168"/>
      <c r="DJ4" s="168"/>
      <c r="DK4" s="168"/>
      <c r="DL4" s="168"/>
      <c r="DM4" s="168"/>
      <c r="DN4" s="168"/>
      <c r="DO4" s="168"/>
      <c r="DP4" s="168"/>
      <c r="DQ4" s="168"/>
      <c r="DR4" s="168"/>
      <c r="DS4" s="169" t="s">
        <v>120</v>
      </c>
      <c r="DT4" s="168"/>
      <c r="DU4" s="168"/>
      <c r="DV4" s="168"/>
      <c r="DW4" s="168"/>
      <c r="DX4" s="168"/>
      <c r="DY4" s="168"/>
      <c r="DZ4" s="168"/>
      <c r="EA4" s="168"/>
      <c r="EB4" s="168"/>
      <c r="EC4" s="168"/>
      <c r="ED4" s="170" t="s">
        <v>121</v>
      </c>
      <c r="EE4" s="171"/>
      <c r="EF4" s="171"/>
      <c r="EG4" s="171"/>
      <c r="EH4" s="171"/>
      <c r="EI4" s="171"/>
      <c r="EJ4" s="171"/>
      <c r="EK4" s="171"/>
      <c r="EL4" s="171"/>
      <c r="EM4" s="171"/>
      <c r="EN4" s="172"/>
      <c r="EO4" s="168" t="s">
        <v>122</v>
      </c>
      <c r="EP4" s="168"/>
      <c r="EQ4" s="168"/>
      <c r="ER4" s="168"/>
      <c r="ES4" s="168"/>
      <c r="ET4" s="168"/>
      <c r="EU4" s="168"/>
      <c r="EV4" s="168"/>
      <c r="EW4" s="168"/>
      <c r="EX4" s="168"/>
      <c r="EY4" s="168"/>
      <c r="EZ4" s="168" t="s">
        <v>123</v>
      </c>
      <c r="FA4" s="168"/>
      <c r="FB4" s="168"/>
      <c r="FC4" s="168"/>
      <c r="FD4" s="168"/>
      <c r="FE4" s="168"/>
      <c r="FF4" s="168"/>
      <c r="FG4" s="168"/>
      <c r="FH4" s="168"/>
      <c r="FI4" s="168"/>
      <c r="FJ4" s="168"/>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162</v>
      </c>
      <c r="AX5" s="49" t="s">
        <v>152</v>
      </c>
      <c r="AY5" s="49" t="s">
        <v>153</v>
      </c>
      <c r="AZ5" s="49" t="s">
        <v>154</v>
      </c>
      <c r="BA5" s="49" t="s">
        <v>155</v>
      </c>
      <c r="BB5" s="49" t="s">
        <v>156</v>
      </c>
      <c r="BC5" s="49" t="s">
        <v>157</v>
      </c>
      <c r="BD5" s="49" t="s">
        <v>158</v>
      </c>
      <c r="BE5" s="49" t="s">
        <v>163</v>
      </c>
      <c r="BF5" s="49" t="s">
        <v>160</v>
      </c>
      <c r="BG5" s="49" t="s">
        <v>161</v>
      </c>
      <c r="BH5" s="49" t="s">
        <v>151</v>
      </c>
      <c r="BI5" s="49" t="s">
        <v>164</v>
      </c>
      <c r="BJ5" s="49" t="s">
        <v>153</v>
      </c>
      <c r="BK5" s="49" t="s">
        <v>154</v>
      </c>
      <c r="BL5" s="49" t="s">
        <v>155</v>
      </c>
      <c r="BM5" s="49" t="s">
        <v>156</v>
      </c>
      <c r="BN5" s="49" t="s">
        <v>157</v>
      </c>
      <c r="BO5" s="49" t="s">
        <v>158</v>
      </c>
      <c r="BP5" s="49" t="s">
        <v>159</v>
      </c>
      <c r="BQ5" s="49" t="s">
        <v>160</v>
      </c>
      <c r="BR5" s="49" t="s">
        <v>150</v>
      </c>
      <c r="BS5" s="49" t="s">
        <v>165</v>
      </c>
      <c r="BT5" s="49" t="s">
        <v>164</v>
      </c>
      <c r="BU5" s="49" t="s">
        <v>153</v>
      </c>
      <c r="BV5" s="49" t="s">
        <v>154</v>
      </c>
      <c r="BW5" s="49" t="s">
        <v>155</v>
      </c>
      <c r="BX5" s="49" t="s">
        <v>156</v>
      </c>
      <c r="BY5" s="49" t="s">
        <v>157</v>
      </c>
      <c r="BZ5" s="49" t="s">
        <v>158</v>
      </c>
      <c r="CA5" s="49" t="s">
        <v>163</v>
      </c>
      <c r="CB5" s="49" t="s">
        <v>166</v>
      </c>
      <c r="CC5" s="49" t="s">
        <v>161</v>
      </c>
      <c r="CD5" s="49" t="s">
        <v>165</v>
      </c>
      <c r="CE5" s="49" t="s">
        <v>152</v>
      </c>
      <c r="CF5" s="49" t="s">
        <v>153</v>
      </c>
      <c r="CG5" s="49" t="s">
        <v>154</v>
      </c>
      <c r="CH5" s="49" t="s">
        <v>155</v>
      </c>
      <c r="CI5" s="49" t="s">
        <v>156</v>
      </c>
      <c r="CJ5" s="49" t="s">
        <v>157</v>
      </c>
      <c r="CK5" s="49" t="s">
        <v>158</v>
      </c>
      <c r="CL5" s="49" t="s">
        <v>163</v>
      </c>
      <c r="CM5" s="49" t="s">
        <v>160</v>
      </c>
      <c r="CN5" s="49" t="s">
        <v>150</v>
      </c>
      <c r="CO5" s="49" t="s">
        <v>151</v>
      </c>
      <c r="CP5" s="49" t="s">
        <v>152</v>
      </c>
      <c r="CQ5" s="49" t="s">
        <v>153</v>
      </c>
      <c r="CR5" s="49" t="s">
        <v>154</v>
      </c>
      <c r="CS5" s="49" t="s">
        <v>155</v>
      </c>
      <c r="CT5" s="49" t="s">
        <v>156</v>
      </c>
      <c r="CU5" s="49" t="s">
        <v>157</v>
      </c>
      <c r="CV5" s="49" t="s">
        <v>158</v>
      </c>
      <c r="CW5" s="49" t="s">
        <v>163</v>
      </c>
      <c r="CX5" s="49" t="s">
        <v>166</v>
      </c>
      <c r="CY5" s="49" t="s">
        <v>167</v>
      </c>
      <c r="CZ5" s="49" t="s">
        <v>151</v>
      </c>
      <c r="DA5" s="49" t="s">
        <v>164</v>
      </c>
      <c r="DB5" s="49" t="s">
        <v>153</v>
      </c>
      <c r="DC5" s="49" t="s">
        <v>154</v>
      </c>
      <c r="DD5" s="49" t="s">
        <v>155</v>
      </c>
      <c r="DE5" s="49" t="s">
        <v>156</v>
      </c>
      <c r="DF5" s="49" t="s">
        <v>157</v>
      </c>
      <c r="DG5" s="49" t="s">
        <v>158</v>
      </c>
      <c r="DH5" s="49" t="s">
        <v>163</v>
      </c>
      <c r="DI5" s="49" t="s">
        <v>160</v>
      </c>
      <c r="DJ5" s="49" t="s">
        <v>161</v>
      </c>
      <c r="DK5" s="49" t="s">
        <v>165</v>
      </c>
      <c r="DL5" s="49" t="s">
        <v>152</v>
      </c>
      <c r="DM5" s="49" t="s">
        <v>153</v>
      </c>
      <c r="DN5" s="49" t="s">
        <v>154</v>
      </c>
      <c r="DO5" s="49" t="s">
        <v>155</v>
      </c>
      <c r="DP5" s="49" t="s">
        <v>156</v>
      </c>
      <c r="DQ5" s="49" t="s">
        <v>157</v>
      </c>
      <c r="DR5" s="49" t="s">
        <v>158</v>
      </c>
      <c r="DS5" s="49" t="s">
        <v>163</v>
      </c>
      <c r="DT5" s="49" t="s">
        <v>149</v>
      </c>
      <c r="DU5" s="49" t="s">
        <v>167</v>
      </c>
      <c r="DV5" s="49" t="s">
        <v>151</v>
      </c>
      <c r="DW5" s="49" t="s">
        <v>164</v>
      </c>
      <c r="DX5" s="49" t="s">
        <v>153</v>
      </c>
      <c r="DY5" s="49" t="s">
        <v>154</v>
      </c>
      <c r="DZ5" s="49" t="s">
        <v>155</v>
      </c>
      <c r="EA5" s="49" t="s">
        <v>156</v>
      </c>
      <c r="EB5" s="49" t="s">
        <v>157</v>
      </c>
      <c r="EC5" s="49" t="s">
        <v>158</v>
      </c>
      <c r="ED5" s="49" t="s">
        <v>163</v>
      </c>
      <c r="EE5" s="49" t="s">
        <v>149</v>
      </c>
      <c r="EF5" s="49" t="s">
        <v>150</v>
      </c>
      <c r="EG5" s="49" t="s">
        <v>151</v>
      </c>
      <c r="EH5" s="49" t="s">
        <v>152</v>
      </c>
      <c r="EI5" s="49" t="s">
        <v>153</v>
      </c>
      <c r="EJ5" s="49" t="s">
        <v>154</v>
      </c>
      <c r="EK5" s="49" t="s">
        <v>155</v>
      </c>
      <c r="EL5" s="49" t="s">
        <v>156</v>
      </c>
      <c r="EM5" s="49" t="s">
        <v>157</v>
      </c>
      <c r="EN5" s="49" t="s">
        <v>158</v>
      </c>
      <c r="EO5" s="49" t="s">
        <v>163</v>
      </c>
      <c r="EP5" s="49" t="s">
        <v>149</v>
      </c>
      <c r="EQ5" s="49" t="s">
        <v>161</v>
      </c>
      <c r="ER5" s="49" t="s">
        <v>151</v>
      </c>
      <c r="ES5" s="49" t="s">
        <v>164</v>
      </c>
      <c r="ET5" s="49" t="s">
        <v>153</v>
      </c>
      <c r="EU5" s="49" t="s">
        <v>154</v>
      </c>
      <c r="EV5" s="49" t="s">
        <v>155</v>
      </c>
      <c r="EW5" s="49" t="s">
        <v>156</v>
      </c>
      <c r="EX5" s="49" t="s">
        <v>157</v>
      </c>
      <c r="EY5" s="49" t="s">
        <v>168</v>
      </c>
      <c r="EZ5" s="49" t="s">
        <v>163</v>
      </c>
      <c r="FA5" s="49" t="s">
        <v>149</v>
      </c>
      <c r="FB5" s="49" t="s">
        <v>161</v>
      </c>
      <c r="FC5" s="49" t="s">
        <v>151</v>
      </c>
      <c r="FD5" s="49" t="s">
        <v>164</v>
      </c>
      <c r="FE5" s="49" t="s">
        <v>153</v>
      </c>
      <c r="FF5" s="49" t="s">
        <v>154</v>
      </c>
      <c r="FG5" s="49" t="s">
        <v>155</v>
      </c>
      <c r="FH5" s="49" t="s">
        <v>156</v>
      </c>
      <c r="FI5" s="49" t="s">
        <v>157</v>
      </c>
      <c r="FJ5" s="49" t="s">
        <v>158</v>
      </c>
    </row>
    <row r="6" spans="1:166" s="54" customFormat="1" x14ac:dyDescent="0.15">
      <c r="A6" s="35" t="s">
        <v>169</v>
      </c>
      <c r="B6" s="50">
        <f>B8</f>
        <v>2023</v>
      </c>
      <c r="C6" s="50">
        <f t="shared" ref="C6:M6" si="2">C8</f>
        <v>428744</v>
      </c>
      <c r="D6" s="50">
        <f t="shared" si="2"/>
        <v>46</v>
      </c>
      <c r="E6" s="50">
        <f t="shared" si="2"/>
        <v>6</v>
      </c>
      <c r="F6" s="50">
        <f t="shared" si="2"/>
        <v>0</v>
      </c>
      <c r="G6" s="50">
        <f t="shared" si="2"/>
        <v>1</v>
      </c>
      <c r="H6" s="165" t="str">
        <f>IF(H8&lt;&gt;I8,H8,"")&amp;IF(I8&lt;&gt;J8,I8,"")&amp;"　"&amp;J8</f>
        <v>長崎県雲仙・南島原保健組合（事業会計分）　公立小浜温泉病院</v>
      </c>
      <c r="I6" s="166"/>
      <c r="J6" s="167"/>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18</v>
      </c>
      <c r="R6" s="50" t="str">
        <f t="shared" si="3"/>
        <v>対象</v>
      </c>
      <c r="S6" s="50" t="str">
        <f t="shared" si="3"/>
        <v>ド</v>
      </c>
      <c r="T6" s="50" t="str">
        <f t="shared" si="3"/>
        <v>救 輪</v>
      </c>
      <c r="U6" s="51" t="str">
        <f>U8</f>
        <v>-</v>
      </c>
      <c r="V6" s="51">
        <f>V8</f>
        <v>7798</v>
      </c>
      <c r="W6" s="50" t="str">
        <f>W8</f>
        <v>非該当</v>
      </c>
      <c r="X6" s="50" t="str">
        <f t="shared" ref="X6" si="4">X8</f>
        <v>非該当</v>
      </c>
      <c r="Y6" s="50" t="str">
        <f t="shared" si="3"/>
        <v>７：１</v>
      </c>
      <c r="Z6" s="51">
        <f t="shared" si="3"/>
        <v>90</v>
      </c>
      <c r="AA6" s="51">
        <f t="shared" si="3"/>
        <v>60</v>
      </c>
      <c r="AB6" s="51" t="str">
        <f t="shared" si="3"/>
        <v>-</v>
      </c>
      <c r="AC6" s="51" t="str">
        <f t="shared" si="3"/>
        <v>-</v>
      </c>
      <c r="AD6" s="51" t="str">
        <f t="shared" si="3"/>
        <v>-</v>
      </c>
      <c r="AE6" s="51">
        <f t="shared" si="3"/>
        <v>150</v>
      </c>
      <c r="AF6" s="51">
        <f t="shared" si="3"/>
        <v>89</v>
      </c>
      <c r="AG6" s="51">
        <f t="shared" si="3"/>
        <v>58</v>
      </c>
      <c r="AH6" s="51">
        <f t="shared" si="3"/>
        <v>147</v>
      </c>
      <c r="AI6" s="52">
        <f>IF(AI8="-",NA(),AI8)</f>
        <v>102.2</v>
      </c>
      <c r="AJ6" s="52">
        <f t="shared" ref="AJ6:AR6" si="5">IF(AJ8="-",NA(),AJ8)</f>
        <v>104.9</v>
      </c>
      <c r="AK6" s="52">
        <f t="shared" si="5"/>
        <v>108</v>
      </c>
      <c r="AL6" s="52">
        <f t="shared" si="5"/>
        <v>105.4</v>
      </c>
      <c r="AM6" s="52">
        <f t="shared" si="5"/>
        <v>106</v>
      </c>
      <c r="AN6" s="52">
        <f t="shared" si="5"/>
        <v>96.9</v>
      </c>
      <c r="AO6" s="52">
        <f t="shared" si="5"/>
        <v>100.6</v>
      </c>
      <c r="AP6" s="52">
        <f t="shared" si="5"/>
        <v>105.9</v>
      </c>
      <c r="AQ6" s="52">
        <f t="shared" si="5"/>
        <v>104.3</v>
      </c>
      <c r="AR6" s="52">
        <f t="shared" si="5"/>
        <v>96.3</v>
      </c>
      <c r="AS6" s="52" t="str">
        <f>IF(AS8="-","【-】","【"&amp;SUBSTITUTE(TEXT(AS8,"#,##0.0"),"-","△")&amp;"】")</f>
        <v>【96.6】</v>
      </c>
      <c r="AT6" s="52">
        <f>IF(AT8="-",NA(),AT8)</f>
        <v>87.2</v>
      </c>
      <c r="AU6" s="52">
        <f t="shared" ref="AU6:BC6" si="6">IF(AU8="-",NA(),AU8)</f>
        <v>88.1</v>
      </c>
      <c r="AV6" s="52">
        <f t="shared" si="6"/>
        <v>87.2</v>
      </c>
      <c r="AW6" s="52">
        <f t="shared" si="6"/>
        <v>86.8</v>
      </c>
      <c r="AX6" s="52">
        <f t="shared" si="6"/>
        <v>86.5</v>
      </c>
      <c r="AY6" s="52">
        <f t="shared" si="6"/>
        <v>84.3</v>
      </c>
      <c r="AZ6" s="52">
        <f t="shared" si="6"/>
        <v>80.7</v>
      </c>
      <c r="BA6" s="52">
        <f t="shared" si="6"/>
        <v>82.2</v>
      </c>
      <c r="BB6" s="52">
        <f t="shared" si="6"/>
        <v>81.7</v>
      </c>
      <c r="BC6" s="52">
        <f t="shared" si="6"/>
        <v>81</v>
      </c>
      <c r="BD6" s="52" t="str">
        <f>IF(BD8="-","【-】","【"&amp;SUBSTITUTE(TEXT(BD8,"#,##0.0"),"-","△")&amp;"】")</f>
        <v>【86.6】</v>
      </c>
      <c r="BE6" s="52">
        <f>IF(BE8="-",NA(),BE8)</f>
        <v>87.2</v>
      </c>
      <c r="BF6" s="52">
        <f t="shared" ref="BF6:BN6" si="7">IF(BF8="-",NA(),BF8)</f>
        <v>88.1</v>
      </c>
      <c r="BG6" s="52">
        <f t="shared" si="7"/>
        <v>87.2</v>
      </c>
      <c r="BH6" s="52">
        <f t="shared" si="7"/>
        <v>86.8</v>
      </c>
      <c r="BI6" s="52">
        <f t="shared" si="7"/>
        <v>86.5</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91.5</v>
      </c>
      <c r="BQ6" s="52">
        <f t="shared" ref="BQ6:BY6" si="8">IF(BQ8="-",NA(),BQ8)</f>
        <v>92</v>
      </c>
      <c r="BR6" s="52">
        <f t="shared" si="8"/>
        <v>91</v>
      </c>
      <c r="BS6" s="52">
        <f t="shared" si="8"/>
        <v>85</v>
      </c>
      <c r="BT6" s="52">
        <f t="shared" si="8"/>
        <v>85.7</v>
      </c>
      <c r="BU6" s="52">
        <f t="shared" si="8"/>
        <v>70.400000000000006</v>
      </c>
      <c r="BV6" s="52">
        <f t="shared" si="8"/>
        <v>65.8</v>
      </c>
      <c r="BW6" s="52">
        <f t="shared" si="8"/>
        <v>65</v>
      </c>
      <c r="BX6" s="52">
        <f t="shared" si="8"/>
        <v>63.3</v>
      </c>
      <c r="BY6" s="52">
        <f t="shared" si="8"/>
        <v>64.7</v>
      </c>
      <c r="BZ6" s="52" t="str">
        <f>IF(BZ8="-","【-】","【"&amp;SUBSTITUTE(TEXT(BZ8,"#,##0.0"),"-","△")&amp;"】")</f>
        <v>【68.7】</v>
      </c>
      <c r="CA6" s="53">
        <f>IF(CA8="-",NA(),CA8)</f>
        <v>36775</v>
      </c>
      <c r="CB6" s="53">
        <f t="shared" ref="CB6:CJ6" si="9">IF(CB8="-",NA(),CB8)</f>
        <v>39565</v>
      </c>
      <c r="CC6" s="53">
        <f t="shared" si="9"/>
        <v>40009</v>
      </c>
      <c r="CD6" s="53">
        <f t="shared" si="9"/>
        <v>42693</v>
      </c>
      <c r="CE6" s="53">
        <f t="shared" si="9"/>
        <v>43905</v>
      </c>
      <c r="CF6" s="53">
        <f t="shared" si="9"/>
        <v>35788</v>
      </c>
      <c r="CG6" s="53">
        <f t="shared" si="9"/>
        <v>37855</v>
      </c>
      <c r="CH6" s="53">
        <f t="shared" si="9"/>
        <v>39289</v>
      </c>
      <c r="CI6" s="53">
        <f t="shared" si="9"/>
        <v>40846</v>
      </c>
      <c r="CJ6" s="53">
        <f t="shared" si="9"/>
        <v>41075</v>
      </c>
      <c r="CK6" s="52" t="str">
        <f>IF(CK8="-","【-】","【"&amp;SUBSTITUTE(TEXT(CK8,"#,##0"),"-","△")&amp;"】")</f>
        <v>【62,428】</v>
      </c>
      <c r="CL6" s="53">
        <f>IF(CL8="-",NA(),CL8)</f>
        <v>8283</v>
      </c>
      <c r="CM6" s="53">
        <f t="shared" ref="CM6:CU6" si="10">IF(CM8="-",NA(),CM8)</f>
        <v>10294</v>
      </c>
      <c r="CN6" s="53">
        <f t="shared" si="10"/>
        <v>9987</v>
      </c>
      <c r="CO6" s="53">
        <f t="shared" si="10"/>
        <v>11286</v>
      </c>
      <c r="CP6" s="53">
        <f t="shared" si="10"/>
        <v>12231</v>
      </c>
      <c r="CQ6" s="53">
        <f t="shared" si="10"/>
        <v>10602</v>
      </c>
      <c r="CR6" s="53">
        <f t="shared" si="10"/>
        <v>11234</v>
      </c>
      <c r="CS6" s="53">
        <f t="shared" si="10"/>
        <v>11512</v>
      </c>
      <c r="CT6" s="53">
        <f t="shared" si="10"/>
        <v>11831</v>
      </c>
      <c r="CU6" s="53">
        <f t="shared" si="10"/>
        <v>11652</v>
      </c>
      <c r="CV6" s="52" t="str">
        <f>IF(CV8="-","【-】","【"&amp;SUBSTITUTE(TEXT(CV8,"#,##0"),"-","△")&amp;"】")</f>
        <v>【18,236】</v>
      </c>
      <c r="CW6" s="52">
        <f>IF(CW8="-",NA(),CW8)</f>
        <v>64</v>
      </c>
      <c r="CX6" s="52">
        <f t="shared" ref="CX6:DF6" si="11">IF(CX8="-",NA(),CX8)</f>
        <v>61.1</v>
      </c>
      <c r="CY6" s="52">
        <f t="shared" si="11"/>
        <v>59</v>
      </c>
      <c r="CZ6" s="52">
        <f t="shared" si="11"/>
        <v>59.7</v>
      </c>
      <c r="DA6" s="52">
        <f t="shared" si="11"/>
        <v>61.9</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9.5</v>
      </c>
      <c r="DI6" s="52">
        <f t="shared" ref="DI6:DQ6" si="12">IF(DI8="-",NA(),DI8)</f>
        <v>8.8000000000000007</v>
      </c>
      <c r="DJ6" s="52">
        <f t="shared" si="12"/>
        <v>9.5</v>
      </c>
      <c r="DK6" s="52">
        <f t="shared" si="12"/>
        <v>10.5</v>
      </c>
      <c r="DL6" s="52">
        <f t="shared" si="12"/>
        <v>11.4</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27.2</v>
      </c>
      <c r="EE6" s="52">
        <f t="shared" ref="EE6:EM6" si="14">IF(EE8="-",NA(),EE8)</f>
        <v>30.3</v>
      </c>
      <c r="EF6" s="52">
        <f t="shared" si="14"/>
        <v>28.7</v>
      </c>
      <c r="EG6" s="52">
        <f t="shared" si="14"/>
        <v>32.6</v>
      </c>
      <c r="EH6" s="52">
        <f t="shared" si="14"/>
        <v>35.700000000000003</v>
      </c>
      <c r="EI6" s="52">
        <f t="shared" si="14"/>
        <v>54.6</v>
      </c>
      <c r="EJ6" s="52">
        <f t="shared" si="14"/>
        <v>56.9</v>
      </c>
      <c r="EK6" s="52">
        <f t="shared" si="14"/>
        <v>58.1</v>
      </c>
      <c r="EL6" s="52">
        <f t="shared" si="14"/>
        <v>59.4</v>
      </c>
      <c r="EM6" s="52">
        <f t="shared" si="14"/>
        <v>59.1</v>
      </c>
      <c r="EN6" s="52" t="str">
        <f>IF(EN8="-","【-】","【"&amp;SUBSTITUTE(TEXT(EN8,"#,##0.0"),"-","△")&amp;"】")</f>
        <v>【57.0】</v>
      </c>
      <c r="EO6" s="52">
        <f>IF(EO8="-",NA(),EO8)</f>
        <v>48</v>
      </c>
      <c r="EP6" s="52">
        <f t="shared" ref="EP6:EX6" si="15">IF(EP8="-",NA(),EP8)</f>
        <v>55.3</v>
      </c>
      <c r="EQ6" s="52">
        <f t="shared" si="15"/>
        <v>62.8</v>
      </c>
      <c r="ER6" s="52">
        <f t="shared" si="15"/>
        <v>71.099999999999994</v>
      </c>
      <c r="ES6" s="52">
        <f t="shared" si="15"/>
        <v>77.8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37679573</v>
      </c>
      <c r="FA6" s="53">
        <f t="shared" ref="FA6:FI6" si="16">IF(FA8="-",NA(),FA8)</f>
        <v>37519900</v>
      </c>
      <c r="FB6" s="53">
        <f t="shared" si="16"/>
        <v>34586040</v>
      </c>
      <c r="FC6" s="53">
        <f t="shared" si="16"/>
        <v>34858493</v>
      </c>
      <c r="FD6" s="53">
        <f t="shared" si="16"/>
        <v>35378853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170</v>
      </c>
      <c r="B7" s="50">
        <f t="shared" ref="B7:AH7" si="17">B8</f>
        <v>2023</v>
      </c>
      <c r="C7" s="50">
        <f t="shared" si="17"/>
        <v>428744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18</v>
      </c>
      <c r="R7" s="50" t="str">
        <f t="shared" si="17"/>
        <v>対象</v>
      </c>
      <c r="S7" s="50" t="str">
        <f t="shared" si="17"/>
        <v>ド</v>
      </c>
      <c r="T7" s="50" t="str">
        <f t="shared" si="17"/>
        <v>救 輪</v>
      </c>
      <c r="U7" s="51" t="str">
        <f>U8</f>
        <v>-</v>
      </c>
      <c r="V7" s="51">
        <f>V8</f>
        <v>7798</v>
      </c>
      <c r="W7" s="50" t="str">
        <f>W8</f>
        <v>非該当</v>
      </c>
      <c r="X7" s="50" t="str">
        <f t="shared" si="17"/>
        <v>非該当</v>
      </c>
      <c r="Y7" s="50" t="str">
        <f t="shared" si="17"/>
        <v>７：１</v>
      </c>
      <c r="Z7" s="51">
        <f t="shared" si="17"/>
        <v>90</v>
      </c>
      <c r="AA7" s="51">
        <f t="shared" si="17"/>
        <v>60</v>
      </c>
      <c r="AB7" s="51" t="str">
        <f t="shared" si="17"/>
        <v>-</v>
      </c>
      <c r="AC7" s="51" t="str">
        <f t="shared" si="17"/>
        <v>-</v>
      </c>
      <c r="AD7" s="51" t="str">
        <f t="shared" si="17"/>
        <v>-</v>
      </c>
      <c r="AE7" s="51">
        <f t="shared" si="17"/>
        <v>150</v>
      </c>
      <c r="AF7" s="51">
        <f t="shared" si="17"/>
        <v>89</v>
      </c>
      <c r="AG7" s="51">
        <f t="shared" si="17"/>
        <v>58</v>
      </c>
      <c r="AH7" s="51">
        <f t="shared" si="17"/>
        <v>147</v>
      </c>
      <c r="AI7" s="52">
        <f>AI8</f>
        <v>102.2</v>
      </c>
      <c r="AJ7" s="52">
        <f t="shared" ref="AJ7:AR7" si="18">AJ8</f>
        <v>104.9</v>
      </c>
      <c r="AK7" s="52">
        <f t="shared" si="18"/>
        <v>108</v>
      </c>
      <c r="AL7" s="52">
        <f t="shared" si="18"/>
        <v>105.4</v>
      </c>
      <c r="AM7" s="52">
        <f t="shared" si="18"/>
        <v>106</v>
      </c>
      <c r="AN7" s="52">
        <f t="shared" si="18"/>
        <v>96.9</v>
      </c>
      <c r="AO7" s="52">
        <f t="shared" si="18"/>
        <v>100.6</v>
      </c>
      <c r="AP7" s="52">
        <f t="shared" si="18"/>
        <v>105.9</v>
      </c>
      <c r="AQ7" s="52">
        <f t="shared" si="18"/>
        <v>104.3</v>
      </c>
      <c r="AR7" s="52">
        <f t="shared" si="18"/>
        <v>96.3</v>
      </c>
      <c r="AS7" s="52"/>
      <c r="AT7" s="52">
        <f>AT8</f>
        <v>87.2</v>
      </c>
      <c r="AU7" s="52">
        <f t="shared" ref="AU7:BC7" si="19">AU8</f>
        <v>88.1</v>
      </c>
      <c r="AV7" s="52">
        <f t="shared" si="19"/>
        <v>87.2</v>
      </c>
      <c r="AW7" s="52">
        <f t="shared" si="19"/>
        <v>86.8</v>
      </c>
      <c r="AX7" s="52">
        <f t="shared" si="19"/>
        <v>86.5</v>
      </c>
      <c r="AY7" s="52">
        <f t="shared" si="19"/>
        <v>84.3</v>
      </c>
      <c r="AZ7" s="52">
        <f t="shared" si="19"/>
        <v>80.7</v>
      </c>
      <c r="BA7" s="52">
        <f t="shared" si="19"/>
        <v>82.2</v>
      </c>
      <c r="BB7" s="52">
        <f t="shared" si="19"/>
        <v>81.7</v>
      </c>
      <c r="BC7" s="52">
        <f t="shared" si="19"/>
        <v>81</v>
      </c>
      <c r="BD7" s="52"/>
      <c r="BE7" s="52">
        <f>BE8</f>
        <v>87.2</v>
      </c>
      <c r="BF7" s="52">
        <f t="shared" ref="BF7:BN7" si="20">BF8</f>
        <v>88.1</v>
      </c>
      <c r="BG7" s="52">
        <f t="shared" si="20"/>
        <v>87.2</v>
      </c>
      <c r="BH7" s="52">
        <f t="shared" si="20"/>
        <v>86.8</v>
      </c>
      <c r="BI7" s="52">
        <f t="shared" si="20"/>
        <v>86.5</v>
      </c>
      <c r="BJ7" s="52">
        <f t="shared" si="20"/>
        <v>80.599999999999994</v>
      </c>
      <c r="BK7" s="52">
        <f t="shared" si="20"/>
        <v>77.099999999999994</v>
      </c>
      <c r="BL7" s="52">
        <f t="shared" si="20"/>
        <v>78.599999999999994</v>
      </c>
      <c r="BM7" s="52">
        <f t="shared" si="20"/>
        <v>78.099999999999994</v>
      </c>
      <c r="BN7" s="52">
        <f t="shared" si="20"/>
        <v>77.5</v>
      </c>
      <c r="BO7" s="52"/>
      <c r="BP7" s="52">
        <f>BP8</f>
        <v>91.5</v>
      </c>
      <c r="BQ7" s="52">
        <f t="shared" ref="BQ7:BY7" si="21">BQ8</f>
        <v>92</v>
      </c>
      <c r="BR7" s="52">
        <f t="shared" si="21"/>
        <v>91</v>
      </c>
      <c r="BS7" s="52">
        <f t="shared" si="21"/>
        <v>85</v>
      </c>
      <c r="BT7" s="52">
        <f t="shared" si="21"/>
        <v>85.7</v>
      </c>
      <c r="BU7" s="52">
        <f t="shared" si="21"/>
        <v>70.400000000000006</v>
      </c>
      <c r="BV7" s="52">
        <f t="shared" si="21"/>
        <v>65.8</v>
      </c>
      <c r="BW7" s="52">
        <f t="shared" si="21"/>
        <v>65</v>
      </c>
      <c r="BX7" s="52">
        <f t="shared" si="21"/>
        <v>63.3</v>
      </c>
      <c r="BY7" s="52">
        <f t="shared" si="21"/>
        <v>64.7</v>
      </c>
      <c r="BZ7" s="52"/>
      <c r="CA7" s="53">
        <f>CA8</f>
        <v>36775</v>
      </c>
      <c r="CB7" s="53">
        <f t="shared" ref="CB7:CJ7" si="22">CB8</f>
        <v>39565</v>
      </c>
      <c r="CC7" s="53">
        <f t="shared" si="22"/>
        <v>40009</v>
      </c>
      <c r="CD7" s="53">
        <f t="shared" si="22"/>
        <v>42693</v>
      </c>
      <c r="CE7" s="53">
        <f t="shared" si="22"/>
        <v>43905</v>
      </c>
      <c r="CF7" s="53">
        <f t="shared" si="22"/>
        <v>35788</v>
      </c>
      <c r="CG7" s="53">
        <f t="shared" si="22"/>
        <v>37855</v>
      </c>
      <c r="CH7" s="53">
        <f t="shared" si="22"/>
        <v>39289</v>
      </c>
      <c r="CI7" s="53">
        <f t="shared" si="22"/>
        <v>40846</v>
      </c>
      <c r="CJ7" s="53">
        <f t="shared" si="22"/>
        <v>41075</v>
      </c>
      <c r="CK7" s="52"/>
      <c r="CL7" s="53">
        <f>CL8</f>
        <v>8283</v>
      </c>
      <c r="CM7" s="53">
        <f t="shared" ref="CM7:CU7" si="23">CM8</f>
        <v>10294</v>
      </c>
      <c r="CN7" s="53">
        <f t="shared" si="23"/>
        <v>9987</v>
      </c>
      <c r="CO7" s="53">
        <f t="shared" si="23"/>
        <v>11286</v>
      </c>
      <c r="CP7" s="53">
        <f t="shared" si="23"/>
        <v>12231</v>
      </c>
      <c r="CQ7" s="53">
        <f t="shared" si="23"/>
        <v>10602</v>
      </c>
      <c r="CR7" s="53">
        <f t="shared" si="23"/>
        <v>11234</v>
      </c>
      <c r="CS7" s="53">
        <f t="shared" si="23"/>
        <v>11512</v>
      </c>
      <c r="CT7" s="53">
        <f t="shared" si="23"/>
        <v>11831</v>
      </c>
      <c r="CU7" s="53">
        <f t="shared" si="23"/>
        <v>11652</v>
      </c>
      <c r="CV7" s="52"/>
      <c r="CW7" s="52">
        <f>CW8</f>
        <v>64</v>
      </c>
      <c r="CX7" s="52">
        <f t="shared" ref="CX7:DF7" si="24">CX8</f>
        <v>61.1</v>
      </c>
      <c r="CY7" s="52">
        <f t="shared" si="24"/>
        <v>59</v>
      </c>
      <c r="CZ7" s="52">
        <f t="shared" si="24"/>
        <v>59.7</v>
      </c>
      <c r="DA7" s="52">
        <f t="shared" si="24"/>
        <v>61.9</v>
      </c>
      <c r="DB7" s="52">
        <f t="shared" si="24"/>
        <v>63.3</v>
      </c>
      <c r="DC7" s="52">
        <f t="shared" si="24"/>
        <v>68.5</v>
      </c>
      <c r="DD7" s="52">
        <f t="shared" si="24"/>
        <v>67.099999999999994</v>
      </c>
      <c r="DE7" s="52">
        <f t="shared" si="24"/>
        <v>66.900000000000006</v>
      </c>
      <c r="DF7" s="52">
        <f t="shared" si="24"/>
        <v>68.099999999999994</v>
      </c>
      <c r="DG7" s="52"/>
      <c r="DH7" s="52">
        <f>DH8</f>
        <v>9.5</v>
      </c>
      <c r="DI7" s="52">
        <f t="shared" ref="DI7:DQ7" si="25">DI8</f>
        <v>8.8000000000000007</v>
      </c>
      <c r="DJ7" s="52">
        <f t="shared" si="25"/>
        <v>9.5</v>
      </c>
      <c r="DK7" s="52">
        <f t="shared" si="25"/>
        <v>10.5</v>
      </c>
      <c r="DL7" s="52">
        <f t="shared" si="25"/>
        <v>11.4</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27.2</v>
      </c>
      <c r="EE7" s="52">
        <f t="shared" ref="EE7:EM7" si="27">EE8</f>
        <v>30.3</v>
      </c>
      <c r="EF7" s="52">
        <f t="shared" si="27"/>
        <v>28.7</v>
      </c>
      <c r="EG7" s="52">
        <f t="shared" si="27"/>
        <v>32.6</v>
      </c>
      <c r="EH7" s="52">
        <f t="shared" si="27"/>
        <v>35.700000000000003</v>
      </c>
      <c r="EI7" s="52">
        <f t="shared" si="27"/>
        <v>54.6</v>
      </c>
      <c r="EJ7" s="52">
        <f t="shared" si="27"/>
        <v>56.9</v>
      </c>
      <c r="EK7" s="52">
        <f t="shared" si="27"/>
        <v>58.1</v>
      </c>
      <c r="EL7" s="52">
        <f t="shared" si="27"/>
        <v>59.4</v>
      </c>
      <c r="EM7" s="52">
        <f t="shared" si="27"/>
        <v>59.1</v>
      </c>
      <c r="EN7" s="52"/>
      <c r="EO7" s="52">
        <f>EO8</f>
        <v>48</v>
      </c>
      <c r="EP7" s="52">
        <f t="shared" ref="EP7:EX7" si="28">EP8</f>
        <v>55.3</v>
      </c>
      <c r="EQ7" s="52">
        <f t="shared" si="28"/>
        <v>62.8</v>
      </c>
      <c r="ER7" s="52">
        <f t="shared" si="28"/>
        <v>71.099999999999994</v>
      </c>
      <c r="ES7" s="52">
        <f t="shared" si="28"/>
        <v>77.8</v>
      </c>
      <c r="ET7" s="52">
        <f t="shared" si="28"/>
        <v>71.7</v>
      </c>
      <c r="EU7" s="52">
        <f t="shared" si="28"/>
        <v>72.900000000000006</v>
      </c>
      <c r="EV7" s="52">
        <f t="shared" si="28"/>
        <v>73.900000000000006</v>
      </c>
      <c r="EW7" s="52">
        <f t="shared" si="28"/>
        <v>74.3</v>
      </c>
      <c r="EX7" s="52">
        <f t="shared" si="28"/>
        <v>72.2</v>
      </c>
      <c r="EY7" s="52"/>
      <c r="EZ7" s="53">
        <f>EZ8</f>
        <v>37679573</v>
      </c>
      <c r="FA7" s="53">
        <f t="shared" ref="FA7:FI7" si="29">FA8</f>
        <v>37519900</v>
      </c>
      <c r="FB7" s="53">
        <f t="shared" si="29"/>
        <v>34586040</v>
      </c>
      <c r="FC7" s="53">
        <f t="shared" si="29"/>
        <v>34858493</v>
      </c>
      <c r="FD7" s="53">
        <f t="shared" si="29"/>
        <v>35378853</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428744</v>
      </c>
      <c r="D8" s="55">
        <v>46</v>
      </c>
      <c r="E8" s="55">
        <v>6</v>
      </c>
      <c r="F8" s="55">
        <v>0</v>
      </c>
      <c r="G8" s="55">
        <v>1</v>
      </c>
      <c r="H8" s="55" t="s">
        <v>171</v>
      </c>
      <c r="I8" s="55" t="s">
        <v>172</v>
      </c>
      <c r="J8" s="55" t="s">
        <v>173</v>
      </c>
      <c r="K8" s="55" t="s">
        <v>174</v>
      </c>
      <c r="L8" s="55" t="s">
        <v>175</v>
      </c>
      <c r="M8" s="55" t="s">
        <v>176</v>
      </c>
      <c r="N8" s="55" t="s">
        <v>177</v>
      </c>
      <c r="O8" s="55" t="s">
        <v>178</v>
      </c>
      <c r="P8" s="55" t="s">
        <v>179</v>
      </c>
      <c r="Q8" s="56">
        <v>18</v>
      </c>
      <c r="R8" s="55" t="s">
        <v>180</v>
      </c>
      <c r="S8" s="55" t="s">
        <v>181</v>
      </c>
      <c r="T8" s="55" t="s">
        <v>182</v>
      </c>
      <c r="U8" s="56" t="s">
        <v>40</v>
      </c>
      <c r="V8" s="56">
        <v>7798</v>
      </c>
      <c r="W8" s="55" t="s">
        <v>183</v>
      </c>
      <c r="X8" s="55" t="s">
        <v>183</v>
      </c>
      <c r="Y8" s="57" t="s">
        <v>184</v>
      </c>
      <c r="Z8" s="56">
        <v>90</v>
      </c>
      <c r="AA8" s="56">
        <v>60</v>
      </c>
      <c r="AB8" s="56" t="s">
        <v>40</v>
      </c>
      <c r="AC8" s="56" t="s">
        <v>40</v>
      </c>
      <c r="AD8" s="56" t="s">
        <v>40</v>
      </c>
      <c r="AE8" s="56">
        <v>150</v>
      </c>
      <c r="AF8" s="56">
        <v>89</v>
      </c>
      <c r="AG8" s="56">
        <v>58</v>
      </c>
      <c r="AH8" s="56">
        <v>147</v>
      </c>
      <c r="AI8" s="58">
        <v>102.2</v>
      </c>
      <c r="AJ8" s="58">
        <v>104.9</v>
      </c>
      <c r="AK8" s="58">
        <v>108</v>
      </c>
      <c r="AL8" s="58">
        <v>105.4</v>
      </c>
      <c r="AM8" s="58">
        <v>106</v>
      </c>
      <c r="AN8" s="58">
        <v>96.9</v>
      </c>
      <c r="AO8" s="58">
        <v>100.6</v>
      </c>
      <c r="AP8" s="58">
        <v>105.9</v>
      </c>
      <c r="AQ8" s="58">
        <v>104.3</v>
      </c>
      <c r="AR8" s="58">
        <v>96.3</v>
      </c>
      <c r="AS8" s="58">
        <v>96.6</v>
      </c>
      <c r="AT8" s="58">
        <v>87.2</v>
      </c>
      <c r="AU8" s="58">
        <v>88.1</v>
      </c>
      <c r="AV8" s="58">
        <v>87.2</v>
      </c>
      <c r="AW8" s="58">
        <v>86.8</v>
      </c>
      <c r="AX8" s="58">
        <v>86.5</v>
      </c>
      <c r="AY8" s="58">
        <v>84.3</v>
      </c>
      <c r="AZ8" s="58">
        <v>80.7</v>
      </c>
      <c r="BA8" s="58">
        <v>82.2</v>
      </c>
      <c r="BB8" s="58">
        <v>81.7</v>
      </c>
      <c r="BC8" s="58">
        <v>81</v>
      </c>
      <c r="BD8" s="58">
        <v>86.6</v>
      </c>
      <c r="BE8" s="59">
        <v>87.2</v>
      </c>
      <c r="BF8" s="59">
        <v>88.1</v>
      </c>
      <c r="BG8" s="59">
        <v>87.2</v>
      </c>
      <c r="BH8" s="59">
        <v>86.8</v>
      </c>
      <c r="BI8" s="59">
        <v>86.5</v>
      </c>
      <c r="BJ8" s="59">
        <v>80.599999999999994</v>
      </c>
      <c r="BK8" s="59">
        <v>77.099999999999994</v>
      </c>
      <c r="BL8" s="59">
        <v>78.599999999999994</v>
      </c>
      <c r="BM8" s="59">
        <v>78.099999999999994</v>
      </c>
      <c r="BN8" s="59">
        <v>77.5</v>
      </c>
      <c r="BO8" s="59">
        <v>83.9</v>
      </c>
      <c r="BP8" s="58">
        <v>91.5</v>
      </c>
      <c r="BQ8" s="58">
        <v>92</v>
      </c>
      <c r="BR8" s="58">
        <v>91</v>
      </c>
      <c r="BS8" s="58">
        <v>85</v>
      </c>
      <c r="BT8" s="58">
        <v>85.7</v>
      </c>
      <c r="BU8" s="58">
        <v>70.400000000000006</v>
      </c>
      <c r="BV8" s="58">
        <v>65.8</v>
      </c>
      <c r="BW8" s="58">
        <v>65</v>
      </c>
      <c r="BX8" s="58">
        <v>63.3</v>
      </c>
      <c r="BY8" s="58">
        <v>64.7</v>
      </c>
      <c r="BZ8" s="58">
        <v>68.7</v>
      </c>
      <c r="CA8" s="59">
        <v>36775</v>
      </c>
      <c r="CB8" s="59">
        <v>39565</v>
      </c>
      <c r="CC8" s="59">
        <v>40009</v>
      </c>
      <c r="CD8" s="59">
        <v>42693</v>
      </c>
      <c r="CE8" s="59">
        <v>43905</v>
      </c>
      <c r="CF8" s="59">
        <v>35788</v>
      </c>
      <c r="CG8" s="59">
        <v>37855</v>
      </c>
      <c r="CH8" s="59">
        <v>39289</v>
      </c>
      <c r="CI8" s="59">
        <v>40846</v>
      </c>
      <c r="CJ8" s="59">
        <v>41075</v>
      </c>
      <c r="CK8" s="58">
        <v>62428</v>
      </c>
      <c r="CL8" s="59">
        <v>8283</v>
      </c>
      <c r="CM8" s="59">
        <v>10294</v>
      </c>
      <c r="CN8" s="59">
        <v>9987</v>
      </c>
      <c r="CO8" s="59">
        <v>11286</v>
      </c>
      <c r="CP8" s="59">
        <v>12231</v>
      </c>
      <c r="CQ8" s="59">
        <v>10602</v>
      </c>
      <c r="CR8" s="59">
        <v>11234</v>
      </c>
      <c r="CS8" s="59">
        <v>11512</v>
      </c>
      <c r="CT8" s="59">
        <v>11831</v>
      </c>
      <c r="CU8" s="59">
        <v>11652</v>
      </c>
      <c r="CV8" s="58">
        <v>18236</v>
      </c>
      <c r="CW8" s="59">
        <v>64</v>
      </c>
      <c r="CX8" s="59">
        <v>61.1</v>
      </c>
      <c r="CY8" s="59">
        <v>59</v>
      </c>
      <c r="CZ8" s="59">
        <v>59.7</v>
      </c>
      <c r="DA8" s="59">
        <v>61.9</v>
      </c>
      <c r="DB8" s="59">
        <v>63.3</v>
      </c>
      <c r="DC8" s="59">
        <v>68.5</v>
      </c>
      <c r="DD8" s="59">
        <v>67.099999999999994</v>
      </c>
      <c r="DE8" s="59">
        <v>66.900000000000006</v>
      </c>
      <c r="DF8" s="59">
        <v>68.099999999999994</v>
      </c>
      <c r="DG8" s="59">
        <v>56.1</v>
      </c>
      <c r="DH8" s="59">
        <v>9.5</v>
      </c>
      <c r="DI8" s="59">
        <v>8.8000000000000007</v>
      </c>
      <c r="DJ8" s="59">
        <v>9.5</v>
      </c>
      <c r="DK8" s="59">
        <v>10.5</v>
      </c>
      <c r="DL8" s="59">
        <v>11.4</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27.2</v>
      </c>
      <c r="EE8" s="58">
        <v>30.3</v>
      </c>
      <c r="EF8" s="58">
        <v>28.7</v>
      </c>
      <c r="EG8" s="58">
        <v>32.6</v>
      </c>
      <c r="EH8" s="58">
        <v>35.700000000000003</v>
      </c>
      <c r="EI8" s="58">
        <v>54.6</v>
      </c>
      <c r="EJ8" s="58">
        <v>56.9</v>
      </c>
      <c r="EK8" s="58">
        <v>58.1</v>
      </c>
      <c r="EL8" s="58">
        <v>59.4</v>
      </c>
      <c r="EM8" s="58">
        <v>59.1</v>
      </c>
      <c r="EN8" s="58">
        <v>57</v>
      </c>
      <c r="EO8" s="58">
        <v>48</v>
      </c>
      <c r="EP8" s="58">
        <v>55.3</v>
      </c>
      <c r="EQ8" s="58">
        <v>62.8</v>
      </c>
      <c r="ER8" s="58">
        <v>71.099999999999994</v>
      </c>
      <c r="ES8" s="58">
        <v>77.8</v>
      </c>
      <c r="ET8" s="58">
        <v>71.7</v>
      </c>
      <c r="EU8" s="58">
        <v>72.900000000000006</v>
      </c>
      <c r="EV8" s="58">
        <v>73.900000000000006</v>
      </c>
      <c r="EW8" s="58">
        <v>74.3</v>
      </c>
      <c r="EX8" s="58">
        <v>72.2</v>
      </c>
      <c r="EY8" s="58">
        <v>70.400000000000006</v>
      </c>
      <c r="EZ8" s="59">
        <v>37679573</v>
      </c>
      <c r="FA8" s="59">
        <v>37519900</v>
      </c>
      <c r="FB8" s="59">
        <v>34586040</v>
      </c>
      <c r="FC8" s="59">
        <v>34858493</v>
      </c>
      <c r="FD8" s="59">
        <v>35378853</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愛弥</dc:creator>
  <cp:lastModifiedBy>齋藤 愛弥</cp:lastModifiedBy>
  <dcterms:created xsi:type="dcterms:W3CDTF">2025-03-03T04:19:16Z</dcterms:created>
  <dcterms:modified xsi:type="dcterms:W3CDTF">2025-03-03T04:19:16Z</dcterms:modified>
</cp:coreProperties>
</file>