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保健福祉部\医療政策課\課内共有\【ＡＢ－Ｂ】（０１）　地方独立行政法人関係\【05】　調査・照会\R6\財政課\R7.1.21公営企業に係る経営比較分析表（令和5年度決算）の分析等について\疑義照会\回答\"/>
    </mc:Choice>
  </mc:AlternateContent>
  <workbookProtection workbookAlgorithmName="SHA-512" workbookHashValue="+y+wAIy8TuoU2qFNKKz9GxdeUKfOxMN1a1WauQ8U7X5Ki0VoJVrJNEfhFF7qzrTW/GuRlWgpTVZdEVmDPaB0BQ==" workbookSaltValue="XOAopgFP8z3ZGeO/k+at3A==" workbookSpinCount="100000" lockStructure="1"/>
  <bookViews>
    <workbookView xWindow="-120" yWindow="-120" windowWidth="29040" windowHeight="158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EV7" i="5"/>
  <c r="EU7" i="5"/>
  <c r="ET7" i="5"/>
  <c r="ES7" i="5"/>
  <c r="JB79" i="4" s="1"/>
  <c r="ER7" i="5"/>
  <c r="EQ7" i="5"/>
  <c r="EP7" i="5"/>
  <c r="EO7" i="5"/>
  <c r="EM7" i="5"/>
  <c r="EL7" i="5"/>
  <c r="EK7" i="5"/>
  <c r="EJ7" i="5"/>
  <c r="DV80" i="4" s="1"/>
  <c r="EI7" i="5"/>
  <c r="EH7" i="5"/>
  <c r="EG7" i="5"/>
  <c r="EZ79" i="4" s="1"/>
  <c r="EF7" i="5"/>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LJ55" i="4" s="1"/>
  <c r="DI7" i="5"/>
  <c r="DH7" i="5"/>
  <c r="DF7" i="5"/>
  <c r="DE7" i="5"/>
  <c r="DD7" i="5"/>
  <c r="DC7" i="5"/>
  <c r="DB7" i="5"/>
  <c r="DA7" i="5"/>
  <c r="CZ7" i="5"/>
  <c r="CY7" i="5"/>
  <c r="CX7" i="5"/>
  <c r="CW7" i="5"/>
  <c r="CU7" i="5"/>
  <c r="CT7" i="5"/>
  <c r="CS7" i="5"/>
  <c r="CR7" i="5"/>
  <c r="DS56" i="4" s="1"/>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LJ33" i="4" s="1"/>
  <c r="BQ7" i="5"/>
  <c r="BP7" i="5"/>
  <c r="BN7" i="5"/>
  <c r="BM7" i="5"/>
  <c r="BL7" i="5"/>
  <c r="BK7" i="5"/>
  <c r="BJ7" i="5"/>
  <c r="BI7" i="5"/>
  <c r="IZ33" i="4" s="1"/>
  <c r="BH7" i="5"/>
  <c r="BG7" i="5"/>
  <c r="BF7" i="5"/>
  <c r="BE7" i="5"/>
  <c r="BC7" i="5"/>
  <c r="BB7" i="5"/>
  <c r="BA7" i="5"/>
  <c r="AZ7" i="5"/>
  <c r="AY7" i="5"/>
  <c r="AX7" i="5"/>
  <c r="AW7" i="5"/>
  <c r="EW33" i="4" s="1"/>
  <c r="AV7" i="5"/>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U6" i="5"/>
  <c r="B12" i="4" s="1"/>
  <c r="T6" i="5"/>
  <c r="FZ10" i="4" s="1"/>
  <c r="S6" i="5"/>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G80" i="4"/>
  <c r="AT80" i="4"/>
  <c r="AE80" i="4"/>
  <c r="MO79" i="4"/>
  <c r="LZ79" i="4"/>
  <c r="KV79" i="4"/>
  <c r="KG79" i="4"/>
  <c r="IM79" i="4"/>
  <c r="HX79" i="4"/>
  <c r="HI79" i="4"/>
  <c r="GT79" i="4"/>
  <c r="FO79" i="4"/>
  <c r="EK79" i="4"/>
  <c r="DV79" i="4"/>
  <c r="DG79" i="4"/>
  <c r="BI79" i="4"/>
  <c r="AT79" i="4"/>
  <c r="AE79" i="4"/>
  <c r="MN56" i="4"/>
  <c r="LY56" i="4"/>
  <c r="LJ56" i="4"/>
  <c r="KF56" i="4"/>
  <c r="IZ56" i="4"/>
  <c r="IK56" i="4"/>
  <c r="HV56" i="4"/>
  <c r="HG56" i="4"/>
  <c r="GR56" i="4"/>
  <c r="FL56" i="4"/>
  <c r="EW56" i="4"/>
  <c r="EH56" i="4"/>
  <c r="DD56" i="4"/>
  <c r="BI56" i="4"/>
  <c r="AT56" i="4"/>
  <c r="AE56" i="4"/>
  <c r="MN55" i="4"/>
  <c r="LY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AT34" i="4"/>
  <c r="AE34" i="4"/>
  <c r="MN33" i="4"/>
  <c r="LY33" i="4"/>
  <c r="KU33" i="4"/>
  <c r="KF33" i="4"/>
  <c r="IK33" i="4"/>
  <c r="HV33" i="4"/>
  <c r="HG33" i="4"/>
  <c r="GR33" i="4"/>
  <c r="FL33" i="4"/>
  <c r="EH33" i="4"/>
  <c r="DS33" i="4"/>
  <c r="DD33" i="4"/>
  <c r="BI33" i="4"/>
  <c r="AT33" i="4"/>
  <c r="AE33" i="4"/>
  <c r="LP12" i="4"/>
  <c r="JW12" i="4"/>
  <c r="ID12" i="4"/>
  <c r="CN12" i="4"/>
  <c r="AU12" i="4"/>
  <c r="LP10" i="4"/>
  <c r="JW10" i="4"/>
  <c r="EG10" i="4"/>
  <c r="CN10" i="4"/>
  <c r="AU10" i="4"/>
  <c r="JW8" i="4"/>
  <c r="ID8" i="4"/>
  <c r="EG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<sst xmlns="http://schemas.openxmlformats.org/spreadsheetml/2006/main" count="344" uniqueCount="185">
  <si>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</si>
  <si>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</si>
  <si>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</si>
  <si>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</si>
  <si>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</si>
  <si>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</si>
  <si>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</si>
  <si>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</si>
  <si>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</si>
  <si>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</si>
  <si>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</si>
  <si>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</si>
  <si>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</si>
  <si>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</si>
  <si>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</si>
  <si>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</si>
  <si>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</si>
  <si>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</si>
  <si>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</si>
  <si>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</si>
  <si>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</si>
  <si>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</si>
  <si>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</si>
  <si>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</si>
  <si>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</si>
  <si>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</si>
  <si>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</si>
  <si>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</si>
  <si>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</si>
  <si>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</si>
  <si>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</si>
  <si>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</si>
  <si>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</si>
  <si>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</si>
  <si>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</si>
  <si>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</si>
  <si>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</si>
  <si>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</si>
  <si>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</si>
  <si>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</si>
  <si>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</si>
  <si>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</si>
  <si>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</si>
  <si>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</si>
  <si>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</si>
  <si>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</si>
  <si>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</si>
  <si>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</si>
  <si>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</si>
  <si>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</si>
  <si>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</si>
  <si>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</si>
  <si>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</si>
  <si>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</si>
  <si>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</si>
  <si>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</si>
  <si>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</si>
  <si>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</si>
  <si>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</si>
  <si>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</si>
  <si>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</si>
  <si>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</si>
  <si>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</si>
  <si>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</si>
  <si>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</si>
  <si>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</si>
  <si>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</si>
  <si>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</si>
  <si>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</si>
  <si>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</si>
  <si>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</si>
  <si>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</si>
  <si>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</si>
  <si>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</si>
  <si>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</si>
  <si>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</si>
  <si>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</si>
  <si>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</si>
  <si>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</si>
  <si>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</si>
  <si>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</si>
  <si>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</si>
  <si>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</si>
  <si>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</si>
  <si>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</si>
  <si>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</si>
  <si>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</si>
  <si>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</si>
  <si>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</si>
  <si>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</si>
  <si>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</si>
  <si>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</si>
  <si>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</si>
  <si>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</si>
  <si>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</si>
  <si>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</si>
  <si>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</si>
  <si>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</si>
  <si>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</si>
  <si>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</si>
  <si>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</si>
  <si>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</si>
  <si>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</si>
  <si>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</si>
  <si>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</si>
  <si>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</si>
  <si>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</si>
  <si>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</si>
  <si>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</si>
  <si>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</si>
  <si>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</si>
  <si>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</si>
  <si>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</si>
  <si>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</si>
  <si>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</si>
  <si>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</si>
  <si>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</si>
  <si>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</si>
  <si>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</si>
  <si>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</si>
  <si>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</si>
  <si>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</si>
  <si>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</si>
  <si>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</si>
  <si>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</si>
  <si>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</si>
  <si>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</si>
  <si>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</si>
  <si>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</si>
  <si>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</si>
  <si>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</si>
  <si>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</si>
  <si>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</si>
  <si>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</si>
  <si>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</si>
  <si>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</si>
  <si>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</si>
  <si>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</si>
  <si>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</si>
  <si>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</si>
  <si>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</si>
  <si>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</si>
  <si>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</si>
  <si>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</si>
  <si>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</si>
  <si>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</si>
  <si>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</si>
  <si>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</si>
  <si>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</si>
  <si>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</si>
  <si>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</si>
  <si>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</si>
  <si>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</si>
  <si>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</si>
  <si>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</si>
  <si>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</si>
  <si>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</si>
  <si>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</si>
  <si>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</si>
  <si>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</si>
  <si>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</si>
  <si>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</si>
  <si>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</si>
  <si>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</si>
  <si>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長崎県</t>
  </si>
  <si>
    <t>地方独立行政法人北松中央病院</t>
  </si>
  <si>
    <t>地方独立行政法人</t>
  </si>
  <si>
    <t>病院事業</t>
  </si>
  <si>
    <t>一般病院</t>
  </si>
  <si>
    <t>100床以上～200床未満</t>
  </si>
  <si>
    <t>非設置</t>
  </si>
  <si>
    <t>直営</t>
  </si>
  <si>
    <t>ド 透 I 訓</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</si>
  <si>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</si>
  <si>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</si>
  <si>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</si>
  <si>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</si>
  <si>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</si>
  <si>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</si>
  <si>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</si>
  <si>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</si>
  <si>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○急性期医療を担う地域における中核病院
○救急告示病院
○地域災害拠点病院
○第二種感染症指定病院</t>
    <rPh sb="40" eb="42">
      <t>ニシュ</t>
    </rPh>
    <phoneticPr fontId="5"/>
  </si>
  <si>
    <r>
      <rPr>
        <sz val="11"/>
        <rFont val="ＭＳ ゴシック"/>
        <family val="3"/>
        <charset val="128"/>
      </rPr>
      <t>①建物については一部を除き昭和60～61年に建設され、以降30年超が経過し、老朽化も目立ってきており有形固定資産減価償却率は全国平均より高くなっている。</t>
    </r>
    <r>
      <rPr>
        <sz val="11"/>
        <color rgb="FFFF0000"/>
        <rFont val="ＭＳ ゴシック"/>
        <family val="3"/>
        <charset val="128"/>
      </rPr>
      <t xml:space="preserve">
</t>
    </r>
    <r>
      <rPr>
        <sz val="11"/>
        <rFont val="ＭＳ ゴシック"/>
        <family val="3"/>
        <charset val="128"/>
      </rPr>
      <t>②医療機器等診療に要する資産については、安全で質の高い医療を優先しつつも費用削減のため、できるだけ長期の使用を心掛けていることなどから、器械備品減価償却率が全国平均より高くなっている。</t>
    </r>
    <r>
      <rPr>
        <sz val="11"/>
        <color rgb="FFFF0000"/>
        <rFont val="ＭＳ ゴシック"/>
        <family val="3"/>
        <charset val="128"/>
      </rPr>
      <t xml:space="preserve">
</t>
    </r>
    <r>
      <rPr>
        <sz val="11"/>
        <rFont val="ＭＳ ゴシック"/>
        <family val="3"/>
        <charset val="128"/>
      </rPr>
      <t>③全国平均より下回っているが、これは休床病床（45床）の影響もあると考えられるため、引き続き過剰投資とならないよう配慮して、施設設備等の整備を行っていく必要がある。</t>
    </r>
    <phoneticPr fontId="5"/>
  </si>
  <si>
    <t xml:space="preserve">令和５年度決算は、新型コロナウイルス感染症の５類移行に伴い入院患者数は前年度から増加し、入院収益は増加したものの、透析患者数の減により、外来収益は減少した。新型コロナウイルス感染症対応の病床確保・感染防止対策等の補助金収入減等により収支は赤字であった。受診患者数の急激な回復が見込めない状況であることなどから、今のうちに経営上の体質強化を図っておく必要がある。施設の老朽化については、建物本体が建設から３０年以上を経過し耐用年数も間近であることなどから、必要な改修等を効果的なタイミングで行い、施設の長寿命化を図るなど将来を見据えた投資計画に基づき順次投資していく必要がある。
</t>
    <rPh sb="9" eb="11">
      <t>シンガタ</t>
    </rPh>
    <rPh sb="18" eb="21">
      <t>カンセンショウ</t>
    </rPh>
    <rPh sb="23" eb="24">
      <t>ルイ</t>
    </rPh>
    <rPh sb="24" eb="26">
      <t>イコウ</t>
    </rPh>
    <rPh sb="27" eb="28">
      <t>トモナ</t>
    </rPh>
    <rPh sb="40" eb="42">
      <t>ゾウカ</t>
    </rPh>
    <rPh sb="44" eb="48">
      <t>ニュウインシュウエキ</t>
    </rPh>
    <rPh sb="49" eb="51">
      <t>ゾウカ</t>
    </rPh>
    <rPh sb="57" eb="59">
      <t>トウセキ</t>
    </rPh>
    <rPh sb="63" eb="64">
      <t>ゲン</t>
    </rPh>
    <rPh sb="70" eb="72">
      <t>シュウエキ</t>
    </rPh>
    <rPh sb="73" eb="75">
      <t>ゲンショウ</t>
    </rPh>
    <rPh sb="87" eb="90">
      <t>カンセンショウ</t>
    </rPh>
    <rPh sb="119" eb="120">
      <t>アカ</t>
    </rPh>
    <phoneticPr fontId="5"/>
  </si>
  <si>
    <r>
      <t xml:space="preserve">①～③⑨令和5年度は、年延入院患者数の増により入院収益は増加した。外来患者も全体では微増したものの、透析患者数の減により、外来収益は減少した。入院収益が増となった一方、新型コロナウイルス感染症対応の病床確保・感染防止対策等の補助金収入減や診療業務における検査数の増による材料費の増もあったことから収支は赤字となり、経常収支比率は下降した。
④休床病床が45床あることに加え、新型コロナウイルス感染症対応のための病床確保などにより、全国平均を大きく下回っている。
⑤外科的手術件数が少ないことなどから全国平均を下回っている。
⑥日帰り手術を実施していないことなどから全国平均を下回っている。
⑦新型コロナウイルス感染症による病床確保・感染防止対策等の補助金収入減、新型コロナウイルス感染症以前の入院患者数に戻れていないことなどにより収入が確保できず、全国平均を上回っている。
⑧診療業務における検査数の増により材料費は増加した。
</t>
    </r>
    <r>
      <rPr>
        <sz val="10.5"/>
        <color rgb="FF00B0F0"/>
        <rFont val="ＭＳ ゴシック"/>
        <family val="3"/>
        <charset val="128"/>
      </rPr>
      <t/>
    </r>
    <rPh sb="11" eb="12">
      <t>ネン</t>
    </rPh>
    <rPh sb="12" eb="13">
      <t>ノ</t>
    </rPh>
    <rPh sb="13" eb="18">
      <t>ニュウインカンジャスウ</t>
    </rPh>
    <rPh sb="19" eb="20">
      <t>ゾウ</t>
    </rPh>
    <rPh sb="33" eb="35">
      <t>ガイライ</t>
    </rPh>
    <rPh sb="35" eb="37">
      <t>カンジャ</t>
    </rPh>
    <rPh sb="38" eb="40">
      <t>ゼンタイ</t>
    </rPh>
    <rPh sb="42" eb="44">
      <t>ビゾウ</t>
    </rPh>
    <rPh sb="50" eb="52">
      <t>トウセキ</t>
    </rPh>
    <rPh sb="52" eb="54">
      <t>カンジャ</t>
    </rPh>
    <rPh sb="54" eb="55">
      <t>スウ</t>
    </rPh>
    <rPh sb="61" eb="65">
      <t>ガイライシュウエキ</t>
    </rPh>
    <rPh sb="66" eb="68">
      <t>ゲンショウ</t>
    </rPh>
    <rPh sb="71" eb="73">
      <t>ニュウイン</t>
    </rPh>
    <rPh sb="73" eb="75">
      <t>シュウエキ</t>
    </rPh>
    <rPh sb="76" eb="77">
      <t>ゾウ</t>
    </rPh>
    <rPh sb="81" eb="83">
      <t>イッポウ</t>
    </rPh>
    <rPh sb="84" eb="86">
      <t>シンガタ</t>
    </rPh>
    <rPh sb="93" eb="96">
      <t>カンセンショウ</t>
    </rPh>
    <rPh sb="99" eb="101">
      <t>ビョウショウ</t>
    </rPh>
    <rPh sb="101" eb="103">
      <t>カクホ</t>
    </rPh>
    <rPh sb="104" eb="106">
      <t>カンセン</t>
    </rPh>
    <rPh sb="106" eb="108">
      <t>ボウシ</t>
    </rPh>
    <rPh sb="108" eb="110">
      <t>タイサク</t>
    </rPh>
    <rPh sb="110" eb="111">
      <t>トウ</t>
    </rPh>
    <rPh sb="117" eb="118">
      <t>ゲン</t>
    </rPh>
    <rPh sb="119" eb="121">
      <t>シンリョウ</t>
    </rPh>
    <rPh sb="121" eb="123">
      <t>ギョウム</t>
    </rPh>
    <rPh sb="127" eb="129">
      <t>ケンサ</t>
    </rPh>
    <rPh sb="129" eb="130">
      <t>スウ</t>
    </rPh>
    <rPh sb="131" eb="132">
      <t>ゾウ</t>
    </rPh>
    <rPh sb="135" eb="138">
      <t>ザイリョウヒ</t>
    </rPh>
    <rPh sb="139" eb="140">
      <t>ゾウ</t>
    </rPh>
    <rPh sb="151" eb="152">
      <t>アカ</t>
    </rPh>
    <rPh sb="164" eb="166">
      <t>カコウ</t>
    </rPh>
    <rPh sb="196" eb="199">
      <t>カンセンショウ</t>
    </rPh>
    <rPh sb="263" eb="265">
      <t>ヒガエ</t>
    </rPh>
    <rPh sb="266" eb="268">
      <t>シュジュツ</t>
    </rPh>
    <rPh sb="269" eb="271">
      <t>ジッシ</t>
    </rPh>
    <rPh sb="296" eb="298">
      <t>シンガタ</t>
    </rPh>
    <rPh sb="305" eb="308">
      <t>カンセンショウ</t>
    </rPh>
    <rPh sb="311" eb="313">
      <t>ビョウショウ</t>
    </rPh>
    <rPh sb="313" eb="315">
      <t>カクホ</t>
    </rPh>
    <rPh sb="316" eb="318">
      <t>カンセン</t>
    </rPh>
    <rPh sb="318" eb="320">
      <t>ボウシ</t>
    </rPh>
    <rPh sb="320" eb="322">
      <t>タイサク</t>
    </rPh>
    <rPh sb="322" eb="323">
      <t>トウ</t>
    </rPh>
    <rPh sb="324" eb="329">
      <t>ホジョキンシュウニュウ</t>
    </rPh>
    <rPh sb="329" eb="330">
      <t>ゲン</t>
    </rPh>
    <rPh sb="331" eb="333">
      <t>シンガタ</t>
    </rPh>
    <rPh sb="340" eb="343">
      <t>カンセンショウ</t>
    </rPh>
    <rPh sb="343" eb="345">
      <t>イゼン</t>
    </rPh>
    <rPh sb="346" eb="351">
      <t>ニュウインカンジャスウ</t>
    </rPh>
    <rPh sb="352" eb="353">
      <t>モド</t>
    </rPh>
    <rPh sb="365" eb="367">
      <t>シュウニュウ</t>
    </rPh>
    <rPh sb="368" eb="370">
      <t>カクホ</t>
    </rPh>
    <rPh sb="374" eb="376">
      <t>ゼンコク</t>
    </rPh>
    <rPh sb="376" eb="378">
      <t>ヘイキン</t>
    </rPh>
    <rPh sb="379" eb="381">
      <t>ウワマワ</t>
    </rPh>
    <rPh sb="408" eb="41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</si>
</sst>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name val="ＭＳ ゴシック"/>
      <family val="3"/>
      <charset val="128"/>
    </font>
    <font>
      <sz val="11"/>
      <name val="ＭＳ ゴシック"/>
      <family val="3"/>
      <charset val="128"/>
    </font>
    <font>
      <sz val="11"/>
      <color rgb="FFFF0000"/>
      <name val="ＭＳ ゴシック"/>
      <family val="3"/>
      <charset val="128"/>
    </font>
    <font>
      <sz val="10.5"/>
      <color rgb="FF00B0F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Fill="1" applyBorder="1" applyAlignment="1" applyProtection="1">
      <alignment horizontal="left" vertical="top" wrapText="1" shrinkToFit="1"/>
      <protection locked="0"/>
    </xf>
    <xf numFmtId="0" fontId="21" fillId="0" borderId="0" xfId="0" applyFont="1" applyFill="1" applyAlignment="1" applyProtection="1">
      <alignment horizontal="left" vertical="top" wrapText="1" shrinkToFit="1"/>
      <protection locked="0"/>
    </xf>
    <xf numFmtId="0" fontId="21" fillId="0" borderId="9" xfId="0" applyFont="1" applyFill="1" applyBorder="1" applyAlignment="1" applyProtection="1">
      <alignment horizontal="left" vertical="top" wrapText="1" shrinkToFit="1"/>
      <protection locked="0"/>
    </xf>
    <xf numFmtId="0" fontId="21" fillId="0" borderId="10" xfId="0" applyFont="1" applyFill="1" applyBorder="1" applyAlignment="1" applyProtection="1">
      <alignment horizontal="left" vertical="top" wrapText="1" shrinkToFit="1"/>
      <protection locked="0"/>
    </xf>
    <xf numFmtId="0" fontId="21" fillId="0" borderId="1" xfId="0" applyFont="1" applyFill="1" applyBorder="1" applyAlignment="1" applyProtection="1">
      <alignment horizontal="left" vertical="top" wrapText="1" shrinkToFit="1"/>
      <protection locked="0"/>
    </xf>
    <xf numFmtId="0" fontId="21" fillId="0"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5" xfId="2" applyFont="1" applyFill="1" applyBorder="1" applyAlignment="1" applyProtection="1">
      <alignment horizontal="center" vertical="center" shrinkToFit="1"/>
      <protection locked="0"/>
    </xf>
    <xf numFmtId="0" fontId="14" fillId="0" borderId="6" xfId="2" applyFont="1" applyFill="1" applyBorder="1" applyAlignment="1" applyProtection="1">
      <alignment horizontal="center" vertical="center" shrinkToFit="1"/>
      <protection locked="0"/>
    </xf>
    <xf numFmtId="0" fontId="14" fillId="0" borderId="10" xfId="2" applyFont="1" applyFill="1" applyBorder="1" applyAlignment="1" applyProtection="1">
      <alignment horizontal="center" vertical="center" shrinkToFit="1"/>
      <protection locked="0"/>
    </xf>
    <xf numFmtId="0" fontId="14" fillId="0" borderId="1" xfId="2" applyFont="1" applyFill="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52.9</c:v>
                </c:pt>
                <c:pt idx="1">
                  <c:v>44.4</c:v>
                </c:pt>
                <c:pt idx="2">
                  <c:v>32.799999999999997</c:v>
                </c:pt>
                <c:pt idx="3">
                  <c:v>32.700000000000003</c:v>
                </c:pt>
                <c:pt idx="4">
                  <c:v>37.299999999999997</c:v>
                </c:pt>
              </c:numCache>
            </c:numRef>
          </c:val>
          <c:extLst>
            <c:ext xmlns:c16="http://schemas.microsoft.com/office/drawing/2014/chart" uri="{C3380CC4-5D6E-409C-BE32-E72D297353CC}">
              <c16:uniqueId val="{00000000-BF01-47B1-85C4-083C6E90B1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BF01-47B1-85C4-083C6E90B1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92.5</c:v>
                </c:pt>
                <c:pt idx="1">
                  <c:v>80.099999999999994</c:v>
                </c:pt>
                <c:pt idx="2">
                  <c:v>74.7</c:v>
                </c:pt>
                <c:pt idx="3">
                  <c:v>73.2</c:v>
                </c:pt>
                <c:pt idx="4">
                  <c:v>79.099999999999994</c:v>
                </c:pt>
              </c:numCache>
            </c:numRef>
          </c:val>
          <c:extLst>
            <c:ext xmlns:c16="http://schemas.microsoft.com/office/drawing/2014/chart" uri="{C3380CC4-5D6E-409C-BE32-E72D297353CC}">
              <c16:uniqueId val="{00000000-B6D7-4558-901C-C2371C85AC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B6D7-4558-901C-C2371C85AC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c:v>
                </c:pt>
                <c:pt idx="1">
                  <c:v>81.599999999999994</c:v>
                </c:pt>
                <c:pt idx="2">
                  <c:v>76</c:v>
                </c:pt>
                <c:pt idx="3">
                  <c:v>74.099999999999994</c:v>
                </c:pt>
                <c:pt idx="4">
                  <c:v>79.900000000000006</c:v>
                </c:pt>
              </c:numCache>
            </c:numRef>
          </c:val>
          <c:extLst>
            <c:ext xmlns:c16="http://schemas.microsoft.com/office/drawing/2014/chart" uri="{C3380CC4-5D6E-409C-BE32-E72D297353CC}">
              <c16:uniqueId val="{00000000-6331-4168-827E-40A4E0AF6E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6331-4168-827E-40A4E0AF6E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97.7</c:v>
                </c:pt>
                <c:pt idx="1">
                  <c:v>106.5</c:v>
                </c:pt>
                <c:pt idx="2">
                  <c:v>109.4</c:v>
                </c:pt>
                <c:pt idx="3">
                  <c:v>111.7</c:v>
                </c:pt>
                <c:pt idx="4">
                  <c:v>92.5</c:v>
                </c:pt>
              </c:numCache>
            </c:numRef>
          </c:val>
          <c:extLst>
            <c:ext xmlns:c16="http://schemas.microsoft.com/office/drawing/2014/chart" uri="{C3380CC4-5D6E-409C-BE32-E72D297353CC}">
              <c16:uniqueId val="{00000000-70AA-4973-A24A-D7446E9F11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70AA-4973-A24A-D7446E9F11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65.400000000000006</c:v>
                </c:pt>
                <c:pt idx="1">
                  <c:v>68</c:v>
                </c:pt>
                <c:pt idx="2">
                  <c:v>69.8</c:v>
                </c:pt>
                <c:pt idx="3">
                  <c:v>71.7</c:v>
                </c:pt>
                <c:pt idx="4">
                  <c:v>71.7</c:v>
                </c:pt>
              </c:numCache>
            </c:numRef>
          </c:val>
          <c:extLst>
            <c:ext xmlns:c16="http://schemas.microsoft.com/office/drawing/2014/chart" uri="{C3380CC4-5D6E-409C-BE32-E72D297353CC}">
              <c16:uniqueId val="{00000000-3AF0-4E2B-9848-BFAD954EC44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3AF0-4E2B-9848-BFAD954EC44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75.2</c:v>
                </c:pt>
                <c:pt idx="1">
                  <c:v>81.599999999999994</c:v>
                </c:pt>
                <c:pt idx="2">
                  <c:v>81.5</c:v>
                </c:pt>
                <c:pt idx="3">
                  <c:v>81.900000000000006</c:v>
                </c:pt>
                <c:pt idx="4">
                  <c:v>77.400000000000006</c:v>
                </c:pt>
              </c:numCache>
            </c:numRef>
          </c:val>
          <c:extLst>
            <c:ext xmlns:c16="http://schemas.microsoft.com/office/drawing/2014/chart" uri="{C3380CC4-5D6E-409C-BE32-E72D297353CC}">
              <c16:uniqueId val="{00000000-475C-4C9D-A5E1-DE7826FEB7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475C-4C9D-A5E1-DE7826FEB7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32477841</c:v>
                </c:pt>
                <c:pt idx="1">
                  <c:v>32774646</c:v>
                </c:pt>
                <c:pt idx="2">
                  <c:v>33226201</c:v>
                </c:pt>
                <c:pt idx="3">
                  <c:v>33410217</c:v>
                </c:pt>
                <c:pt idx="4">
                  <c:v>33632487</c:v>
                </c:pt>
              </c:numCache>
            </c:numRef>
          </c:val>
          <c:extLst>
            <c:ext xmlns:c16="http://schemas.microsoft.com/office/drawing/2014/chart" uri="{C3380CC4-5D6E-409C-BE32-E72D297353CC}">
              <c16:uniqueId val="{00000000-683F-4E3E-AE35-40F87D01F41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683F-4E3E-AE35-40F87D01F41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18.8</c:v>
                </c:pt>
                <c:pt idx="1">
                  <c:v>13.8</c:v>
                </c:pt>
                <c:pt idx="2">
                  <c:v>13</c:v>
                </c:pt>
                <c:pt idx="3">
                  <c:v>13.1</c:v>
                </c:pt>
                <c:pt idx="4">
                  <c:v>17</c:v>
                </c:pt>
              </c:numCache>
            </c:numRef>
          </c:val>
          <c:extLst>
            <c:ext xmlns:c16="http://schemas.microsoft.com/office/drawing/2014/chart" uri="{C3380CC4-5D6E-409C-BE32-E72D297353CC}">
              <c16:uniqueId val="{00000000-D6BD-4447-9248-FAB062C9C45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6BD-4447-9248-FAB062C9C45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57.4</c:v>
                </c:pt>
                <c:pt idx="1">
                  <c:v>53.3</c:v>
                </c:pt>
                <c:pt idx="2">
                  <c:v>51.8</c:v>
                </c:pt>
                <c:pt idx="3">
                  <c:v>49</c:v>
                </c:pt>
                <c:pt idx="4">
                  <c:v>60.5</c:v>
                </c:pt>
              </c:numCache>
            </c:numRef>
          </c:val>
          <c:extLst>
            <c:ext xmlns:c16="http://schemas.microsoft.com/office/drawing/2014/chart" uri="{C3380CC4-5D6E-409C-BE32-E72D297353CC}">
              <c16:uniqueId val="{00000000-4A65-4170-998E-75234622617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4A65-4170-998E-75234622617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15853</c:v>
                </c:pt>
                <c:pt idx="1">
                  <c:v>17209</c:v>
                </c:pt>
                <c:pt idx="2">
                  <c:v>17535</c:v>
                </c:pt>
                <c:pt idx="3">
                  <c:v>17282</c:v>
                </c:pt>
                <c:pt idx="4">
                  <c:v>16931</c:v>
                </c:pt>
              </c:numCache>
            </c:numRef>
          </c:val>
          <c:extLst>
            <c:ext xmlns:c16="http://schemas.microsoft.com/office/drawing/2014/chart" uri="{C3380CC4-5D6E-409C-BE32-E72D297353CC}">
              <c16:uniqueId val="{00000000-5310-4A30-8D94-A2A06D77BCD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5310-4A30-8D94-A2A06D77BCD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31867</c:v>
                </c:pt>
                <c:pt idx="1">
                  <c:v>33663</c:v>
                </c:pt>
                <c:pt idx="2">
                  <c:v>35346</c:v>
                </c:pt>
                <c:pt idx="3">
                  <c:v>37851</c:v>
                </c:pt>
                <c:pt idx="4">
                  <c:v>36221</c:v>
                </c:pt>
              </c:numCache>
            </c:numRef>
          </c:val>
          <c:extLst>
            <c:ext xmlns:c16="http://schemas.microsoft.com/office/drawing/2014/chart" uri="{C3380CC4-5D6E-409C-BE32-E72D297353CC}">
              <c16:uniqueId val="{00000000-914D-4207-B914-10F8E35512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914D-4207-B914-10F8E35512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2.1</c:v>
                </c:pt>
                <c:pt idx="1">
                  <c:v>0</c:v>
                </c:pt>
                <c:pt idx="2">
                  <c:v>0</c:v>
                </c:pt>
                <c:pt idx="3">
                  <c:v>0</c:v>
                </c:pt>
                <c:pt idx="4">
                  <c:v>8.3000000000000007</c:v>
                </c:pt>
              </c:numCache>
            </c:numRef>
          </c:val>
          <c:extLst>
            <c:ext xmlns:c16="http://schemas.microsoft.com/office/drawing/2014/chart" uri="{C3380CC4-5D6E-409C-BE32-E72D297353CC}">
              <c16:uniqueId val="{00000000-8234-45D3-A8A9-8564D0846A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234-45D3-A8A9-8564D0846A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D19" zoomScale="70" zoomScaleNormal="70" zoomScaleSheetLayoutView="70" workbookViewId="0">
      <selection activeCell="OE45" sqref="OE4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3" t="str">
        <f>データ!H6</f>
        <v>長崎県　地方独立行政法人北松中央病院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3"/>
      <c r="NJ7" s="154" t="s">
        <v>9</v>
      </c>
      <c r="NK7" s="155"/>
      <c r="NL7" s="155"/>
      <c r="NM7" s="155"/>
      <c r="NN7" s="155"/>
      <c r="NO7" s="155"/>
      <c r="NP7" s="155"/>
      <c r="NQ7" s="155"/>
      <c r="NR7" s="155"/>
      <c r="NS7" s="155"/>
      <c r="NT7" s="155"/>
      <c r="NU7" s="155"/>
      <c r="NV7" s="155"/>
      <c r="NW7" s="156"/>
      <c r="NX7" s="3"/>
    </row>
    <row r="8" spans="1:388" ht="18.75" customHeight="1" x14ac:dyDescent="0.15">
      <c r="A8" s="2"/>
      <c r="B8" s="134" t="str">
        <f>データ!K6</f>
        <v>地方独立行政法人</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6"/>
      <c r="AU8" s="134" t="str">
        <f>データ!L6</f>
        <v>病院事業</v>
      </c>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6"/>
      <c r="CN8" s="134" t="str">
        <f>データ!M6</f>
        <v>一般病院</v>
      </c>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6"/>
      <c r="EG8" s="134" t="str">
        <f>データ!N6</f>
        <v>100床以上～200床未満</v>
      </c>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6"/>
      <c r="FZ8" s="134" t="str">
        <f>データ!O7</f>
        <v>非設置</v>
      </c>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6"/>
      <c r="ID8" s="118">
        <f>データ!Z6</f>
        <v>187</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データ!AA6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データ!AB6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50" t="s">
        <v>10</v>
      </c>
      <c r="NK8" s="151"/>
      <c r="NL8" s="144" t="s">
        <v>11</v>
      </c>
      <c r="NM8" s="144"/>
      <c r="NN8" s="144"/>
      <c r="NO8" s="144"/>
      <c r="NP8" s="144"/>
      <c r="NQ8" s="144"/>
      <c r="NR8" s="144"/>
      <c r="NS8" s="144"/>
      <c r="NT8" s="144"/>
      <c r="NU8" s="144"/>
      <c r="NV8" s="144"/>
      <c r="NW8" s="145"/>
      <c r="NX8" s="3"/>
    </row>
    <row r="9" spans="1:388" ht="18.75" customHeight="1" x14ac:dyDescent="0.15">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3"/>
      <c r="NJ9" s="146" t="s">
        <v>20</v>
      </c>
      <c r="NK9" s="147"/>
      <c r="NL9" s="148" t="s">
        <v>21</v>
      </c>
      <c r="NM9" s="148"/>
      <c r="NN9" s="148"/>
      <c r="NO9" s="148"/>
      <c r="NP9" s="148"/>
      <c r="NQ9" s="148"/>
      <c r="NR9" s="148"/>
      <c r="NS9" s="148"/>
      <c r="NT9" s="148"/>
      <c r="NU9" s="148"/>
      <c r="NV9" s="148"/>
      <c r="NW9" s="149"/>
      <c r="NX9" s="3"/>
    </row>
    <row r="10" spans="1:388" ht="18.75" customHeight="1" x14ac:dyDescent="0.15">
      <c r="A10" s="2"/>
      <c r="B10" s="134" t="str">
        <f>データ!P6</f>
        <v>直営</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6"/>
      <c r="AU10" s="118">
        <f>データ!Q6</f>
        <v>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4" t="str">
        <f>データ!R6</f>
        <v>-</v>
      </c>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6"/>
      <c r="EG10" s="134" t="str">
        <f>データ!S6</f>
        <v>ド 透 I 訓</v>
      </c>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6"/>
      <c r="FZ10" s="134" t="str">
        <f>データ!T6</f>
        <v>救 感 災 輪</v>
      </c>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6"/>
      <c r="ID10" s="118" t="str">
        <f>データ!AC6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データ!AD6</f>
        <v>2</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189</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42" t="s">
        <v>22</v>
      </c>
      <c r="NK10" s="143"/>
      <c r="NL10" s="137" t="s">
        <v>23</v>
      </c>
      <c r="NM10" s="137"/>
      <c r="NN10" s="137"/>
      <c r="NO10" s="137"/>
      <c r="NP10" s="137"/>
      <c r="NQ10" s="137"/>
      <c r="NR10" s="137"/>
      <c r="NS10" s="137"/>
      <c r="NT10" s="137"/>
      <c r="NU10" s="137"/>
      <c r="NV10" s="137"/>
      <c r="NW10" s="138"/>
      <c r="NX10" s="3"/>
    </row>
    <row r="11" spans="1:388" ht="18.75" customHeight="1" x14ac:dyDescent="0.15">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FZ11" s="139" t="s">
        <v>28</v>
      </c>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1"/>
      <c r="ID11" s="139" t="s">
        <v>29</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30</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31</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5"/>
      <c r="NJ11" s="3"/>
      <c r="NK11" s="3"/>
      <c r="NL11" s="3"/>
      <c r="NM11" s="3"/>
      <c r="NN11" s="3"/>
      <c r="NO11" s="3"/>
      <c r="NP11" s="3"/>
      <c r="NQ11" s="3"/>
      <c r="NR11" s="3"/>
      <c r="NS11" s="3"/>
      <c r="NT11" s="3"/>
      <c r="NU11" s="3"/>
      <c r="NV11" s="3"/>
      <c r="NW11" s="3"/>
      <c r="NX11" s="3"/>
    </row>
    <row r="12" spans="1:388" ht="18.75" customHeight="1" x14ac:dyDescent="0.15">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15336</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4" t="str">
        <f>データ!W6</f>
        <v>-</v>
      </c>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6"/>
      <c r="EG12" s="134" t="str">
        <f>データ!X6</f>
        <v>第２種該当</v>
      </c>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6"/>
      <c r="FZ12" s="134" t="str">
        <f>データ!Y6</f>
        <v>１０：１</v>
      </c>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6"/>
      <c r="ID12" s="118">
        <f>データ!AF6</f>
        <v>99</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データ!AG6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データ!AH6</f>
        <v>99</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5"/>
      <c r="NJ12" s="3"/>
      <c r="NK12" s="3"/>
      <c r="NL12" s="3"/>
      <c r="NM12" s="3"/>
      <c r="NN12" s="3"/>
      <c r="NO12" s="3"/>
      <c r="NP12" s="3"/>
      <c r="NQ12" s="3"/>
      <c r="NR12" s="3"/>
      <c r="NS12" s="3"/>
      <c r="NT12" s="3"/>
      <c r="NU12" s="3"/>
      <c r="NV12" s="3"/>
      <c r="NW12" s="3"/>
      <c r="NX12" s="3"/>
    </row>
    <row r="13" spans="1:388" ht="17.25" customHeight="1" x14ac:dyDescent="0.2">
      <c r="A13" s="2"/>
      <c r="B13" s="121" t="s">
        <v>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5"/>
      <c r="NJ13" s="6"/>
      <c r="NK13" s="6"/>
      <c r="NL13" s="6"/>
      <c r="NM13" s="6"/>
      <c r="NN13" s="6"/>
      <c r="NO13" s="6"/>
      <c r="NP13" s="6"/>
      <c r="NQ13" s="6"/>
      <c r="NR13" s="6"/>
      <c r="NS13" s="6"/>
      <c r="NT13" s="6"/>
      <c r="NU13" s="6"/>
      <c r="NV13" s="6"/>
      <c r="NW13" s="6"/>
      <c r="NX13" s="6"/>
    </row>
    <row r="14" spans="1:388" ht="17.25" customHeight="1" x14ac:dyDescent="0.15">
      <c r="A14" s="2"/>
      <c r="B14" s="121" t="s">
        <v>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2" t="s">
        <v>36</v>
      </c>
      <c r="NK16" s="123"/>
      <c r="NL16" s="123"/>
      <c r="NM16" s="123"/>
      <c r="NN16" s="124"/>
      <c r="NO16" s="125" t="s">
        <v>37</v>
      </c>
      <c r="NP16" s="126"/>
      <c r="NQ16" s="126"/>
      <c r="NR16" s="126"/>
      <c r="NS16" s="127"/>
      <c r="NT16" s="125" t="s">
        <v>38</v>
      </c>
      <c r="NU16" s="126"/>
      <c r="NV16" s="126"/>
      <c r="NW16" s="126"/>
      <c r="NX16" s="12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1" t="s">
        <v>39</v>
      </c>
      <c r="NK17" s="132"/>
      <c r="NL17" s="132"/>
      <c r="NM17" s="132"/>
      <c r="NN17" s="133"/>
      <c r="NO17" s="128"/>
      <c r="NP17" s="129"/>
      <c r="NQ17" s="129"/>
      <c r="NR17" s="129"/>
      <c r="NS17" s="130"/>
      <c r="NT17" s="128"/>
      <c r="NU17" s="129"/>
      <c r="NV17" s="129"/>
      <c r="NW17" s="129"/>
      <c r="NX17" s="13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14" t="s">
        <v>63</v>
      </c>
      <c r="NP18" s="115"/>
      <c r="NQ18" s="115"/>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16"/>
      <c r="NP19" s="117"/>
      <c r="NQ19" s="117"/>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181</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97.7</v>
      </c>
      <c r="Q33" s="70"/>
      <c r="R33" s="70"/>
      <c r="S33" s="70"/>
      <c r="T33" s="70"/>
      <c r="U33" s="70"/>
      <c r="V33" s="70"/>
      <c r="W33" s="70"/>
      <c r="X33" s="70"/>
      <c r="Y33" s="70"/>
      <c r="Z33" s="70"/>
      <c r="AA33" s="70"/>
      <c r="AB33" s="70"/>
      <c r="AC33" s="70"/>
      <c r="AD33" s="71"/>
      <c r="AE33" s="69">
        <f>データ!AJ7</f>
        <v>106.5</v>
      </c>
      <c r="AF33" s="70"/>
      <c r="AG33" s="70"/>
      <c r="AH33" s="70"/>
      <c r="AI33" s="70"/>
      <c r="AJ33" s="70"/>
      <c r="AK33" s="70"/>
      <c r="AL33" s="70"/>
      <c r="AM33" s="70"/>
      <c r="AN33" s="70"/>
      <c r="AO33" s="70"/>
      <c r="AP33" s="70"/>
      <c r="AQ33" s="70"/>
      <c r="AR33" s="70"/>
      <c r="AS33" s="71"/>
      <c r="AT33" s="69">
        <f>データ!AK7</f>
        <v>109.4</v>
      </c>
      <c r="AU33" s="70"/>
      <c r="AV33" s="70"/>
      <c r="AW33" s="70"/>
      <c r="AX33" s="70"/>
      <c r="AY33" s="70"/>
      <c r="AZ33" s="70"/>
      <c r="BA33" s="70"/>
      <c r="BB33" s="70"/>
      <c r="BC33" s="70"/>
      <c r="BD33" s="70"/>
      <c r="BE33" s="70"/>
      <c r="BF33" s="70"/>
      <c r="BG33" s="70"/>
      <c r="BH33" s="71"/>
      <c r="BI33" s="69">
        <f>データ!AL7</f>
        <v>111.7</v>
      </c>
      <c r="BJ33" s="70"/>
      <c r="BK33" s="70"/>
      <c r="BL33" s="70"/>
      <c r="BM33" s="70"/>
      <c r="BN33" s="70"/>
      <c r="BO33" s="70"/>
      <c r="BP33" s="70"/>
      <c r="BQ33" s="70"/>
      <c r="BR33" s="70"/>
      <c r="BS33" s="70"/>
      <c r="BT33" s="70"/>
      <c r="BU33" s="70"/>
      <c r="BV33" s="70"/>
      <c r="BW33" s="71"/>
      <c r="BX33" s="69">
        <f>データ!AM7</f>
        <v>92.5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v>
      </c>
      <c r="DE33" s="70"/>
      <c r="DF33" s="70"/>
      <c r="DG33" s="70"/>
      <c r="DH33" s="70"/>
      <c r="DI33" s="70"/>
      <c r="DJ33" s="70"/>
      <c r="DK33" s="70"/>
      <c r="DL33" s="70"/>
      <c r="DM33" s="70"/>
      <c r="DN33" s="70"/>
      <c r="DO33" s="70"/>
      <c r="DP33" s="70"/>
      <c r="DQ33" s="70"/>
      <c r="DR33" s="71"/>
      <c r="DS33" s="69">
        <f>データ!AU7</f>
        <v>81.599999999999994</v>
      </c>
      <c r="DT33" s="70"/>
      <c r="DU33" s="70"/>
      <c r="DV33" s="70"/>
      <c r="DW33" s="70"/>
      <c r="DX33" s="70"/>
      <c r="DY33" s="70"/>
      <c r="DZ33" s="70"/>
      <c r="EA33" s="70"/>
      <c r="EB33" s="70"/>
      <c r="EC33" s="70"/>
      <c r="ED33" s="70"/>
      <c r="EE33" s="70"/>
      <c r="EF33" s="70"/>
      <c r="EG33" s="71"/>
      <c r="EH33" s="69">
        <f>データ!AV7</f>
        <v>76</v>
      </c>
      <c r="EI33" s="70"/>
      <c r="EJ33" s="70"/>
      <c r="EK33" s="70"/>
      <c r="EL33" s="70"/>
      <c r="EM33" s="70"/>
      <c r="EN33" s="70"/>
      <c r="EO33" s="70"/>
      <c r="EP33" s="70"/>
      <c r="EQ33" s="70"/>
      <c r="ER33" s="70"/>
      <c r="ES33" s="70"/>
      <c r="ET33" s="70"/>
      <c r="EU33" s="70"/>
      <c r="EV33" s="71"/>
      <c r="EW33" s="69">
        <f>データ!AW7</f>
        <v>74.099999999999994</v>
      </c>
      <c r="EX33" s="70"/>
      <c r="EY33" s="70"/>
      <c r="EZ33" s="70"/>
      <c r="FA33" s="70"/>
      <c r="FB33" s="70"/>
      <c r="FC33" s="70"/>
      <c r="FD33" s="70"/>
      <c r="FE33" s="70"/>
      <c r="FF33" s="70"/>
      <c r="FG33" s="70"/>
      <c r="FH33" s="70"/>
      <c r="FI33" s="70"/>
      <c r="FJ33" s="70"/>
      <c r="FK33" s="71"/>
      <c r="FL33" s="69">
        <f>データ!AX7</f>
        <v>79.900000000000006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92.5</v>
      </c>
      <c r="GS33" s="70"/>
      <c r="GT33" s="70"/>
      <c r="GU33" s="70"/>
      <c r="GV33" s="70"/>
      <c r="GW33" s="70"/>
      <c r="GX33" s="70"/>
      <c r="GY33" s="70"/>
      <c r="GZ33" s="70"/>
      <c r="HA33" s="70"/>
      <c r="HB33" s="70"/>
      <c r="HC33" s="70"/>
      <c r="HD33" s="70"/>
      <c r="HE33" s="70"/>
      <c r="HF33" s="71"/>
      <c r="HG33" s="69">
        <f>データ!BF7</f>
        <v>80.099999999999994</v>
      </c>
      <c r="HH33" s="70"/>
      <c r="HI33" s="70"/>
      <c r="HJ33" s="70"/>
      <c r="HK33" s="70"/>
      <c r="HL33" s="70"/>
      <c r="HM33" s="70"/>
      <c r="HN33" s="70"/>
      <c r="HO33" s="70"/>
      <c r="HP33" s="70"/>
      <c r="HQ33" s="70"/>
      <c r="HR33" s="70"/>
      <c r="HS33" s="70"/>
      <c r="HT33" s="70"/>
      <c r="HU33" s="71"/>
      <c r="HV33" s="69">
        <f>データ!BG7</f>
        <v>74.7</v>
      </c>
      <c r="HW33" s="70"/>
      <c r="HX33" s="70"/>
      <c r="HY33" s="70"/>
      <c r="HZ33" s="70"/>
      <c r="IA33" s="70"/>
      <c r="IB33" s="70"/>
      <c r="IC33" s="70"/>
      <c r="ID33" s="70"/>
      <c r="IE33" s="70"/>
      <c r="IF33" s="70"/>
      <c r="IG33" s="70"/>
      <c r="IH33" s="70"/>
      <c r="II33" s="70"/>
      <c r="IJ33" s="71"/>
      <c r="IK33" s="69">
        <f>データ!BH7</f>
        <v>73.2</v>
      </c>
      <c r="IL33" s="70"/>
      <c r="IM33" s="70"/>
      <c r="IN33" s="70"/>
      <c r="IO33" s="70"/>
      <c r="IP33" s="70"/>
      <c r="IQ33" s="70"/>
      <c r="IR33" s="70"/>
      <c r="IS33" s="70"/>
      <c r="IT33" s="70"/>
      <c r="IU33" s="70"/>
      <c r="IV33" s="70"/>
      <c r="IW33" s="70"/>
      <c r="IX33" s="70"/>
      <c r="IY33" s="71"/>
      <c r="IZ33" s="69">
        <f>データ!BI7</f>
        <v>79.099999999999994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52.9</v>
      </c>
      <c r="KG33" s="70"/>
      <c r="KH33" s="70"/>
      <c r="KI33" s="70"/>
      <c r="KJ33" s="70"/>
      <c r="KK33" s="70"/>
      <c r="KL33" s="70"/>
      <c r="KM33" s="70"/>
      <c r="KN33" s="70"/>
      <c r="KO33" s="70"/>
      <c r="KP33" s="70"/>
      <c r="KQ33" s="70"/>
      <c r="KR33" s="70"/>
      <c r="KS33" s="70"/>
      <c r="KT33" s="71"/>
      <c r="KU33" s="69">
        <f>データ!BQ7</f>
        <v>44.4</v>
      </c>
      <c r="KV33" s="70"/>
      <c r="KW33" s="70"/>
      <c r="KX33" s="70"/>
      <c r="KY33" s="70"/>
      <c r="KZ33" s="70"/>
      <c r="LA33" s="70"/>
      <c r="LB33" s="70"/>
      <c r="LC33" s="70"/>
      <c r="LD33" s="70"/>
      <c r="LE33" s="70"/>
      <c r="LF33" s="70"/>
      <c r="LG33" s="70"/>
      <c r="LH33" s="70"/>
      <c r="LI33" s="71"/>
      <c r="LJ33" s="69">
        <f>データ!BR7</f>
        <v>32.799999999999997</v>
      </c>
      <c r="LK33" s="70"/>
      <c r="LL33" s="70"/>
      <c r="LM33" s="70"/>
      <c r="LN33" s="70"/>
      <c r="LO33" s="70"/>
      <c r="LP33" s="70"/>
      <c r="LQ33" s="70"/>
      <c r="LR33" s="70"/>
      <c r="LS33" s="70"/>
      <c r="LT33" s="70"/>
      <c r="LU33" s="70"/>
      <c r="LV33" s="70"/>
      <c r="LW33" s="70"/>
      <c r="LX33" s="71"/>
      <c r="LY33" s="69">
        <f>データ!BS7</f>
        <v>32.700000000000003</v>
      </c>
      <c r="LZ33" s="70"/>
      <c r="MA33" s="70"/>
      <c r="MB33" s="70"/>
      <c r="MC33" s="70"/>
      <c r="MD33" s="70"/>
      <c r="ME33" s="70"/>
      <c r="MF33" s="70"/>
      <c r="MG33" s="70"/>
      <c r="MH33" s="70"/>
      <c r="MI33" s="70"/>
      <c r="MJ33" s="70"/>
      <c r="MK33" s="70"/>
      <c r="ML33" s="70"/>
      <c r="MM33" s="71"/>
      <c r="MN33" s="69">
        <f>データ!BT7</f>
        <v>37.299999999999997</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31867</v>
      </c>
      <c r="Q55" s="67"/>
      <c r="R55" s="67"/>
      <c r="S55" s="67"/>
      <c r="T55" s="67"/>
      <c r="U55" s="67"/>
      <c r="V55" s="67"/>
      <c r="W55" s="67"/>
      <c r="X55" s="67"/>
      <c r="Y55" s="67"/>
      <c r="Z55" s="67"/>
      <c r="AA55" s="67"/>
      <c r="AB55" s="67"/>
      <c r="AC55" s="67"/>
      <c r="AD55" s="68"/>
      <c r="AE55" s="66">
        <f>データ!CB7</f>
        <v>33663</v>
      </c>
      <c r="AF55" s="67"/>
      <c r="AG55" s="67"/>
      <c r="AH55" s="67"/>
      <c r="AI55" s="67"/>
      <c r="AJ55" s="67"/>
      <c r="AK55" s="67"/>
      <c r="AL55" s="67"/>
      <c r="AM55" s="67"/>
      <c r="AN55" s="67"/>
      <c r="AO55" s="67"/>
      <c r="AP55" s="67"/>
      <c r="AQ55" s="67"/>
      <c r="AR55" s="67"/>
      <c r="AS55" s="68"/>
      <c r="AT55" s="66">
        <f>データ!CC7</f>
        <v>35346</v>
      </c>
      <c r="AU55" s="67"/>
      <c r="AV55" s="67"/>
      <c r="AW55" s="67"/>
      <c r="AX55" s="67"/>
      <c r="AY55" s="67"/>
      <c r="AZ55" s="67"/>
      <c r="BA55" s="67"/>
      <c r="BB55" s="67"/>
      <c r="BC55" s="67"/>
      <c r="BD55" s="67"/>
      <c r="BE55" s="67"/>
      <c r="BF55" s="67"/>
      <c r="BG55" s="67"/>
      <c r="BH55" s="68"/>
      <c r="BI55" s="66">
        <f>データ!CD7</f>
        <v>37851</v>
      </c>
      <c r="BJ55" s="67"/>
      <c r="BK55" s="67"/>
      <c r="BL55" s="67"/>
      <c r="BM55" s="67"/>
      <c r="BN55" s="67"/>
      <c r="BO55" s="67"/>
      <c r="BP55" s="67"/>
      <c r="BQ55" s="67"/>
      <c r="BR55" s="67"/>
      <c r="BS55" s="67"/>
      <c r="BT55" s="67"/>
      <c r="BU55" s="67"/>
      <c r="BV55" s="67"/>
      <c r="BW55" s="68"/>
      <c r="BX55" s="66">
        <f>データ!CE7</f>
        <v>36221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15853</v>
      </c>
      <c r="DE55" s="67"/>
      <c r="DF55" s="67"/>
      <c r="DG55" s="67"/>
      <c r="DH55" s="67"/>
      <c r="DI55" s="67"/>
      <c r="DJ55" s="67"/>
      <c r="DK55" s="67"/>
      <c r="DL55" s="67"/>
      <c r="DM55" s="67"/>
      <c r="DN55" s="67"/>
      <c r="DO55" s="67"/>
      <c r="DP55" s="67"/>
      <c r="DQ55" s="67"/>
      <c r="DR55" s="68"/>
      <c r="DS55" s="66">
        <f>データ!CM7</f>
        <v>17209</v>
      </c>
      <c r="DT55" s="67"/>
      <c r="DU55" s="67"/>
      <c r="DV55" s="67"/>
      <c r="DW55" s="67"/>
      <c r="DX55" s="67"/>
      <c r="DY55" s="67"/>
      <c r="DZ55" s="67"/>
      <c r="EA55" s="67"/>
      <c r="EB55" s="67"/>
      <c r="EC55" s="67"/>
      <c r="ED55" s="67"/>
      <c r="EE55" s="67"/>
      <c r="EF55" s="67"/>
      <c r="EG55" s="68"/>
      <c r="EH55" s="66">
        <f>データ!CN7</f>
        <v>17535</v>
      </c>
      <c r="EI55" s="67"/>
      <c r="EJ55" s="67"/>
      <c r="EK55" s="67"/>
      <c r="EL55" s="67"/>
      <c r="EM55" s="67"/>
      <c r="EN55" s="67"/>
      <c r="EO55" s="67"/>
      <c r="EP55" s="67"/>
      <c r="EQ55" s="67"/>
      <c r="ER55" s="67"/>
      <c r="ES55" s="67"/>
      <c r="ET55" s="67"/>
      <c r="EU55" s="67"/>
      <c r="EV55" s="68"/>
      <c r="EW55" s="66">
        <f>データ!CO7</f>
        <v>17282</v>
      </c>
      <c r="EX55" s="67"/>
      <c r="EY55" s="67"/>
      <c r="EZ55" s="67"/>
      <c r="FA55" s="67"/>
      <c r="FB55" s="67"/>
      <c r="FC55" s="67"/>
      <c r="FD55" s="67"/>
      <c r="FE55" s="67"/>
      <c r="FF55" s="67"/>
      <c r="FG55" s="67"/>
      <c r="FH55" s="67"/>
      <c r="FI55" s="67"/>
      <c r="FJ55" s="67"/>
      <c r="FK55" s="68"/>
      <c r="FL55" s="66">
        <f>データ!CP7</f>
        <v>16931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57.4</v>
      </c>
      <c r="GS55" s="70"/>
      <c r="GT55" s="70"/>
      <c r="GU55" s="70"/>
      <c r="GV55" s="70"/>
      <c r="GW55" s="70"/>
      <c r="GX55" s="70"/>
      <c r="GY55" s="70"/>
      <c r="GZ55" s="70"/>
      <c r="HA55" s="70"/>
      <c r="HB55" s="70"/>
      <c r="HC55" s="70"/>
      <c r="HD55" s="70"/>
      <c r="HE55" s="70"/>
      <c r="HF55" s="71"/>
      <c r="HG55" s="69">
        <f>データ!CX7</f>
        <v>53.3</v>
      </c>
      <c r="HH55" s="70"/>
      <c r="HI55" s="70"/>
      <c r="HJ55" s="70"/>
      <c r="HK55" s="70"/>
      <c r="HL55" s="70"/>
      <c r="HM55" s="70"/>
      <c r="HN55" s="70"/>
      <c r="HO55" s="70"/>
      <c r="HP55" s="70"/>
      <c r="HQ55" s="70"/>
      <c r="HR55" s="70"/>
      <c r="HS55" s="70"/>
      <c r="HT55" s="70"/>
      <c r="HU55" s="71"/>
      <c r="HV55" s="69">
        <f>データ!CY7</f>
        <v>51.8</v>
      </c>
      <c r="HW55" s="70"/>
      <c r="HX55" s="70"/>
      <c r="HY55" s="70"/>
      <c r="HZ55" s="70"/>
      <c r="IA55" s="70"/>
      <c r="IB55" s="70"/>
      <c r="IC55" s="70"/>
      <c r="ID55" s="70"/>
      <c r="IE55" s="70"/>
      <c r="IF55" s="70"/>
      <c r="IG55" s="70"/>
      <c r="IH55" s="70"/>
      <c r="II55" s="70"/>
      <c r="IJ55" s="71"/>
      <c r="IK55" s="69">
        <f>データ!CZ7</f>
        <v>49</v>
      </c>
      <c r="IL55" s="70"/>
      <c r="IM55" s="70"/>
      <c r="IN55" s="70"/>
      <c r="IO55" s="70"/>
      <c r="IP55" s="70"/>
      <c r="IQ55" s="70"/>
      <c r="IR55" s="70"/>
      <c r="IS55" s="70"/>
      <c r="IT55" s="70"/>
      <c r="IU55" s="70"/>
      <c r="IV55" s="70"/>
      <c r="IW55" s="70"/>
      <c r="IX55" s="70"/>
      <c r="IY55" s="71"/>
      <c r="IZ55" s="69">
        <f>データ!DA7</f>
        <v>60.5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18.8</v>
      </c>
      <c r="KG55" s="70"/>
      <c r="KH55" s="70"/>
      <c r="KI55" s="70"/>
      <c r="KJ55" s="70"/>
      <c r="KK55" s="70"/>
      <c r="KL55" s="70"/>
      <c r="KM55" s="70"/>
      <c r="KN55" s="70"/>
      <c r="KO55" s="70"/>
      <c r="KP55" s="70"/>
      <c r="KQ55" s="70"/>
      <c r="KR55" s="70"/>
      <c r="KS55" s="70"/>
      <c r="KT55" s="71"/>
      <c r="KU55" s="69">
        <f>データ!DI7</f>
        <v>13.8</v>
      </c>
      <c r="KV55" s="70"/>
      <c r="KW55" s="70"/>
      <c r="KX55" s="70"/>
      <c r="KY55" s="70"/>
      <c r="KZ55" s="70"/>
      <c r="LA55" s="70"/>
      <c r="LB55" s="70"/>
      <c r="LC55" s="70"/>
      <c r="LD55" s="70"/>
      <c r="LE55" s="70"/>
      <c r="LF55" s="70"/>
      <c r="LG55" s="70"/>
      <c r="LH55" s="70"/>
      <c r="LI55" s="71"/>
      <c r="LJ55" s="69">
        <f>データ!DJ7</f>
        <v>13</v>
      </c>
      <c r="LK55" s="70"/>
      <c r="LL55" s="70"/>
      <c r="LM55" s="70"/>
      <c r="LN55" s="70"/>
      <c r="LO55" s="70"/>
      <c r="LP55" s="70"/>
      <c r="LQ55" s="70"/>
      <c r="LR55" s="70"/>
      <c r="LS55" s="70"/>
      <c r="LT55" s="70"/>
      <c r="LU55" s="70"/>
      <c r="LV55" s="70"/>
      <c r="LW55" s="70"/>
      <c r="LX55" s="71"/>
      <c r="LY55" s="69">
        <f>データ!DK7</f>
        <v>13.1</v>
      </c>
      <c r="LZ55" s="70"/>
      <c r="MA55" s="70"/>
      <c r="MB55" s="70"/>
      <c r="MC55" s="70"/>
      <c r="MD55" s="70"/>
      <c r="ME55" s="70"/>
      <c r="MF55" s="70"/>
      <c r="MG55" s="70"/>
      <c r="MH55" s="70"/>
      <c r="MI55" s="70"/>
      <c r="MJ55" s="70"/>
      <c r="MK55" s="70"/>
      <c r="ML55" s="70"/>
      <c r="MM55" s="71"/>
      <c r="MN55" s="69">
        <f>データ!DL7</f>
        <v>17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2.1</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8.3000000000000007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65.400000000000006</v>
      </c>
      <c r="DH79" s="70"/>
      <c r="DI79" s="70"/>
      <c r="DJ79" s="70"/>
      <c r="DK79" s="70"/>
      <c r="DL79" s="70"/>
      <c r="DM79" s="70"/>
      <c r="DN79" s="70"/>
      <c r="DO79" s="70"/>
      <c r="DP79" s="70"/>
      <c r="DQ79" s="70"/>
      <c r="DR79" s="70"/>
      <c r="DS79" s="70"/>
      <c r="DT79" s="70"/>
      <c r="DU79" s="71"/>
      <c r="DV79" s="69">
        <f>データ!EE7</f>
        <v>68</v>
      </c>
      <c r="DW79" s="70"/>
      <c r="DX79" s="70"/>
      <c r="DY79" s="70"/>
      <c r="DZ79" s="70"/>
      <c r="EA79" s="70"/>
      <c r="EB79" s="70"/>
      <c r="EC79" s="70"/>
      <c r="ED79" s="70"/>
      <c r="EE79" s="70"/>
      <c r="EF79" s="70"/>
      <c r="EG79" s="70"/>
      <c r="EH79" s="70"/>
      <c r="EI79" s="70"/>
      <c r="EJ79" s="71"/>
      <c r="EK79" s="69">
        <f>データ!EF7</f>
        <v>69.8</v>
      </c>
      <c r="EL79" s="70"/>
      <c r="EM79" s="70"/>
      <c r="EN79" s="70"/>
      <c r="EO79" s="70"/>
      <c r="EP79" s="70"/>
      <c r="EQ79" s="70"/>
      <c r="ER79" s="70"/>
      <c r="ES79" s="70"/>
      <c r="ET79" s="70"/>
      <c r="EU79" s="70"/>
      <c r="EV79" s="70"/>
      <c r="EW79" s="70"/>
      <c r="EX79" s="70"/>
      <c r="EY79" s="71"/>
      <c r="EZ79" s="69">
        <f>データ!EG7</f>
        <v>71.7</v>
      </c>
      <c r="FA79" s="70"/>
      <c r="FB79" s="70"/>
      <c r="FC79" s="70"/>
      <c r="FD79" s="70"/>
      <c r="FE79" s="70"/>
      <c r="FF79" s="70"/>
      <c r="FG79" s="70"/>
      <c r="FH79" s="70"/>
      <c r="FI79" s="70"/>
      <c r="FJ79" s="70"/>
      <c r="FK79" s="70"/>
      <c r="FL79" s="70"/>
      <c r="FM79" s="70"/>
      <c r="FN79" s="71"/>
      <c r="FO79" s="69">
        <f>データ!EH7</f>
        <v>71.7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75.2</v>
      </c>
      <c r="GU79" s="70"/>
      <c r="GV79" s="70"/>
      <c r="GW79" s="70"/>
      <c r="GX79" s="70"/>
      <c r="GY79" s="70"/>
      <c r="GZ79" s="70"/>
      <c r="HA79" s="70"/>
      <c r="HB79" s="70"/>
      <c r="HC79" s="70"/>
      <c r="HD79" s="70"/>
      <c r="HE79" s="70"/>
      <c r="HF79" s="70"/>
      <c r="HG79" s="70"/>
      <c r="HH79" s="71"/>
      <c r="HI79" s="69">
        <f>データ!EP7</f>
        <v>81.599999999999994</v>
      </c>
      <c r="HJ79" s="70"/>
      <c r="HK79" s="70"/>
      <c r="HL79" s="70"/>
      <c r="HM79" s="70"/>
      <c r="HN79" s="70"/>
      <c r="HO79" s="70"/>
      <c r="HP79" s="70"/>
      <c r="HQ79" s="70"/>
      <c r="HR79" s="70"/>
      <c r="HS79" s="70"/>
      <c r="HT79" s="70"/>
      <c r="HU79" s="70"/>
      <c r="HV79" s="70"/>
      <c r="HW79" s="71"/>
      <c r="HX79" s="69">
        <f>データ!EQ7</f>
        <v>81.5</v>
      </c>
      <c r="HY79" s="70"/>
      <c r="HZ79" s="70"/>
      <c r="IA79" s="70"/>
      <c r="IB79" s="70"/>
      <c r="IC79" s="70"/>
      <c r="ID79" s="70"/>
      <c r="IE79" s="70"/>
      <c r="IF79" s="70"/>
      <c r="IG79" s="70"/>
      <c r="IH79" s="70"/>
      <c r="II79" s="70"/>
      <c r="IJ79" s="70"/>
      <c r="IK79" s="70"/>
      <c r="IL79" s="71"/>
      <c r="IM79" s="69">
        <f>データ!ER7</f>
        <v>81.900000000000006</v>
      </c>
      <c r="IN79" s="70"/>
      <c r="IO79" s="70"/>
      <c r="IP79" s="70"/>
      <c r="IQ79" s="70"/>
      <c r="IR79" s="70"/>
      <c r="IS79" s="70"/>
      <c r="IT79" s="70"/>
      <c r="IU79" s="70"/>
      <c r="IV79" s="70"/>
      <c r="IW79" s="70"/>
      <c r="IX79" s="70"/>
      <c r="IY79" s="70"/>
      <c r="IZ79" s="70"/>
      <c r="JA79" s="71"/>
      <c r="JB79" s="69">
        <f>データ!ES7</f>
        <v>77.400000000000006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32477841</v>
      </c>
      <c r="KH79" s="67"/>
      <c r="KI79" s="67"/>
      <c r="KJ79" s="67"/>
      <c r="KK79" s="67"/>
      <c r="KL79" s="67"/>
      <c r="KM79" s="67"/>
      <c r="KN79" s="67"/>
      <c r="KO79" s="67"/>
      <c r="KP79" s="67"/>
      <c r="KQ79" s="67"/>
      <c r="KR79" s="67"/>
      <c r="KS79" s="67"/>
      <c r="KT79" s="67"/>
      <c r="KU79" s="68"/>
      <c r="KV79" s="66">
        <f>データ!FA7</f>
        <v>32774646</v>
      </c>
      <c r="KW79" s="67"/>
      <c r="KX79" s="67"/>
      <c r="KY79" s="67"/>
      <c r="KZ79" s="67"/>
      <c r="LA79" s="67"/>
      <c r="LB79" s="67"/>
      <c r="LC79" s="67"/>
      <c r="LD79" s="67"/>
      <c r="LE79" s="67"/>
      <c r="LF79" s="67"/>
      <c r="LG79" s="67"/>
      <c r="LH79" s="67"/>
      <c r="LI79" s="67"/>
      <c r="LJ79" s="68"/>
      <c r="LK79" s="66">
        <f>データ!FB7</f>
        <v>33226201</v>
      </c>
      <c r="LL79" s="67"/>
      <c r="LM79" s="67"/>
      <c r="LN79" s="67"/>
      <c r="LO79" s="67"/>
      <c r="LP79" s="67"/>
      <c r="LQ79" s="67"/>
      <c r="LR79" s="67"/>
      <c r="LS79" s="67"/>
      <c r="LT79" s="67"/>
      <c r="LU79" s="67"/>
      <c r="LV79" s="67"/>
      <c r="LW79" s="67"/>
      <c r="LX79" s="67"/>
      <c r="LY79" s="68"/>
      <c r="LZ79" s="66">
        <f>データ!FC7</f>
        <v>33410217</v>
      </c>
      <c r="MA79" s="67"/>
      <c r="MB79" s="67"/>
      <c r="MC79" s="67"/>
      <c r="MD79" s="67"/>
      <c r="ME79" s="67"/>
      <c r="MF79" s="67"/>
      <c r="MG79" s="67"/>
      <c r="MH79" s="67"/>
      <c r="MI79" s="67"/>
      <c r="MJ79" s="67"/>
      <c r="MK79" s="67"/>
      <c r="ML79" s="67"/>
      <c r="MM79" s="67"/>
      <c r="MN79" s="68"/>
      <c r="MO79" s="66">
        <f>データ!FD7</f>
        <v>33632487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lyF23kXp2JJrIn1PU/gNH+I9sZoh0QaormzKERbdfxKGRv1XQYS3oj2Dcg47+Q1LRDKYZb678zFrxA5Huk6LA==" saltValue="CmWHTznbEv4BXvxv3vx5n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2" t="s">
        <v>110</v>
      </c>
      <c r="AJ4" s="163"/>
      <c r="AK4" s="163"/>
      <c r="AL4" s="163"/>
      <c r="AM4" s="163"/>
      <c r="AN4" s="163"/>
      <c r="AO4" s="163"/>
      <c r="AP4" s="163"/>
      <c r="AQ4" s="163"/>
      <c r="AR4" s="163"/>
      <c r="AS4" s="164"/>
      <c r="AT4" s="161" t="s">
        <v>111</v>
      </c>
      <c r="AU4" s="160"/>
      <c r="AV4" s="160"/>
      <c r="AW4" s="160"/>
      <c r="AX4" s="160"/>
      <c r="AY4" s="160"/>
      <c r="AZ4" s="160"/>
      <c r="BA4" s="160"/>
      <c r="BB4" s="160"/>
      <c r="BC4" s="160"/>
      <c r="BD4" s="160"/>
      <c r="BE4" s="161" t="s">
        <v>112</v>
      </c>
      <c r="BF4" s="160"/>
      <c r="BG4" s="160"/>
      <c r="BH4" s="160"/>
      <c r="BI4" s="160"/>
      <c r="BJ4" s="160"/>
      <c r="BK4" s="160"/>
      <c r="BL4" s="160"/>
      <c r="BM4" s="160"/>
      <c r="BN4" s="160"/>
      <c r="BO4" s="160"/>
      <c r="BP4" s="162" t="s">
        <v>113</v>
      </c>
      <c r="BQ4" s="163"/>
      <c r="BR4" s="163"/>
      <c r="BS4" s="163"/>
      <c r="BT4" s="163"/>
      <c r="BU4" s="163"/>
      <c r="BV4" s="163"/>
      <c r="BW4" s="163"/>
      <c r="BX4" s="163"/>
      <c r="BY4" s="163"/>
      <c r="BZ4" s="164"/>
      <c r="CA4" s="160" t="s">
        <v>114</v>
      </c>
      <c r="CB4" s="160"/>
      <c r="CC4" s="160"/>
      <c r="CD4" s="160"/>
      <c r="CE4" s="160"/>
      <c r="CF4" s="160"/>
      <c r="CG4" s="160"/>
      <c r="CH4" s="160"/>
      <c r="CI4" s="160"/>
      <c r="CJ4" s="160"/>
      <c r="CK4" s="160"/>
      <c r="CL4" s="161" t="s">
        <v>115</v>
      </c>
      <c r="CM4" s="160"/>
      <c r="CN4" s="160"/>
      <c r="CO4" s="160"/>
      <c r="CP4" s="160"/>
      <c r="CQ4" s="160"/>
      <c r="CR4" s="160"/>
      <c r="CS4" s="160"/>
      <c r="CT4" s="160"/>
      <c r="CU4" s="160"/>
      <c r="CV4" s="160"/>
      <c r="CW4" s="160" t="s">
        <v>116</v>
      </c>
      <c r="CX4" s="160"/>
      <c r="CY4" s="160"/>
      <c r="CZ4" s="160"/>
      <c r="DA4" s="160"/>
      <c r="DB4" s="160"/>
      <c r="DC4" s="160"/>
      <c r="DD4" s="160"/>
      <c r="DE4" s="160"/>
      <c r="DF4" s="160"/>
      <c r="DG4" s="160"/>
      <c r="DH4" s="160" t="s">
        <v>117</v>
      </c>
      <c r="DI4" s="160"/>
      <c r="DJ4" s="160"/>
      <c r="DK4" s="160"/>
      <c r="DL4" s="160"/>
      <c r="DM4" s="160"/>
      <c r="DN4" s="160"/>
      <c r="DO4" s="160"/>
      <c r="DP4" s="160"/>
      <c r="DQ4" s="160"/>
      <c r="DR4" s="160"/>
      <c r="DS4" s="161" t="s">
        <v>118</v>
      </c>
      <c r="DT4" s="160"/>
      <c r="DU4" s="160"/>
      <c r="DV4" s="160"/>
      <c r="DW4" s="160"/>
      <c r="DX4" s="160"/>
      <c r="DY4" s="160"/>
      <c r="DZ4" s="160"/>
      <c r="EA4" s="160"/>
      <c r="EB4" s="160"/>
      <c r="EC4" s="160"/>
      <c r="ED4" s="162" t="s">
        <v>119</v>
      </c>
      <c r="EE4" s="163"/>
      <c r="EF4" s="163"/>
      <c r="EG4" s="163"/>
      <c r="EH4" s="163"/>
      <c r="EI4" s="163"/>
      <c r="EJ4" s="163"/>
      <c r="EK4" s="163"/>
      <c r="EL4" s="163"/>
      <c r="EM4" s="163"/>
      <c r="EN4" s="164"/>
      <c r="EO4" s="160" t="s">
        <v>120</v>
      </c>
      <c r="EP4" s="160"/>
      <c r="EQ4" s="160"/>
      <c r="ER4" s="160"/>
      <c r="ES4" s="160"/>
      <c r="ET4" s="160"/>
      <c r="EU4" s="160"/>
      <c r="EV4" s="160"/>
      <c r="EW4" s="160"/>
      <c r="EX4" s="160"/>
      <c r="EY4" s="160"/>
      <c r="EZ4" s="160" t="s">
        <v>121</v>
      </c>
      <c r="FA4" s="160"/>
      <c r="FB4" s="160"/>
      <c r="FC4" s="160"/>
      <c r="FD4" s="160"/>
      <c r="FE4" s="160"/>
      <c r="FF4" s="160"/>
      <c r="FG4" s="160"/>
      <c r="FH4" s="160"/>
      <c r="FI4" s="160"/>
      <c r="FJ4" s="16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159</v>
      </c>
      <c r="AY5" s="49" t="s">
        <v>151</v>
      </c>
      <c r="AZ5" s="49" t="s">
        <v>152</v>
      </c>
      <c r="BA5" s="49" t="s">
        <v>153</v>
      </c>
      <c r="BB5" s="49" t="s">
        <v>154</v>
      </c>
      <c r="BC5" s="49" t="s">
        <v>155</v>
      </c>
      <c r="BD5" s="49" t="s">
        <v>156</v>
      </c>
      <c r="BE5" s="49" t="s">
        <v>157</v>
      </c>
      <c r="BF5" s="49" t="s">
        <v>147</v>
      </c>
      <c r="BG5" s="49" t="s">
        <v>148</v>
      </c>
      <c r="BH5" s="49" t="s">
        <v>149</v>
      </c>
      <c r="BI5" s="49" t="s">
        <v>159</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159</v>
      </c>
      <c r="CF5" s="49" t="s">
        <v>151</v>
      </c>
      <c r="CG5" s="49" t="s">
        <v>152</v>
      </c>
      <c r="CH5" s="49" t="s">
        <v>153</v>
      </c>
      <c r="CI5" s="49" t="s">
        <v>154</v>
      </c>
      <c r="CJ5" s="49" t="s">
        <v>155</v>
      </c>
      <c r="CK5" s="49" t="s">
        <v>156</v>
      </c>
      <c r="CL5" s="49" t="s">
        <v>157</v>
      </c>
      <c r="CM5" s="49" t="s">
        <v>158</v>
      </c>
      <c r="CN5" s="49" t="s">
        <v>148</v>
      </c>
      <c r="CO5" s="49" t="s">
        <v>149</v>
      </c>
      <c r="CP5" s="49" t="s">
        <v>159</v>
      </c>
      <c r="CQ5" s="49" t="s">
        <v>151</v>
      </c>
      <c r="CR5" s="49" t="s">
        <v>152</v>
      </c>
      <c r="CS5" s="49" t="s">
        <v>153</v>
      </c>
      <c r="CT5" s="49" t="s">
        <v>154</v>
      </c>
      <c r="CU5" s="49" t="s">
        <v>155</v>
      </c>
      <c r="CV5" s="49" t="s">
        <v>156</v>
      </c>
      <c r="CW5" s="49" t="s">
        <v>157</v>
      </c>
      <c r="CX5" s="49" t="s">
        <v>147</v>
      </c>
      <c r="CY5" s="49" t="s">
        <v>148</v>
      </c>
      <c r="CZ5" s="49" t="s">
        <v>149</v>
      </c>
      <c r="DA5" s="49" t="s">
        <v>159</v>
      </c>
      <c r="DB5" s="49" t="s">
        <v>151</v>
      </c>
      <c r="DC5" s="49" t="s">
        <v>152</v>
      </c>
      <c r="DD5" s="49" t="s">
        <v>153</v>
      </c>
      <c r="DE5" s="49" t="s">
        <v>154</v>
      </c>
      <c r="DF5" s="49" t="s">
        <v>155</v>
      </c>
      <c r="DG5" s="49" t="s">
        <v>156</v>
      </c>
      <c r="DH5" s="49" t="s">
        <v>157</v>
      </c>
      <c r="DI5" s="49" t="s">
        <v>147</v>
      </c>
      <c r="DJ5" s="49" t="s">
        <v>148</v>
      </c>
      <c r="DK5" s="49" t="s">
        <v>149</v>
      </c>
      <c r="DL5" s="49" t="s">
        <v>159</v>
      </c>
      <c r="DM5" s="49" t="s">
        <v>151</v>
      </c>
      <c r="DN5" s="49" t="s">
        <v>152</v>
      </c>
      <c r="DO5" s="49" t="s">
        <v>153</v>
      </c>
      <c r="DP5" s="49" t="s">
        <v>154</v>
      </c>
      <c r="DQ5" s="49" t="s">
        <v>155</v>
      </c>
      <c r="DR5" s="49" t="s">
        <v>156</v>
      </c>
      <c r="DS5" s="49" t="s">
        <v>157</v>
      </c>
      <c r="DT5" s="49" t="s">
        <v>147</v>
      </c>
      <c r="DU5" s="49" t="s">
        <v>148</v>
      </c>
      <c r="DV5" s="49" t="s">
        <v>149</v>
      </c>
      <c r="DW5" s="49" t="s">
        <v>159</v>
      </c>
      <c r="DX5" s="49" t="s">
        <v>151</v>
      </c>
      <c r="DY5" s="49" t="s">
        <v>152</v>
      </c>
      <c r="DZ5" s="49" t="s">
        <v>153</v>
      </c>
      <c r="EA5" s="49" t="s">
        <v>154</v>
      </c>
      <c r="EB5" s="49" t="s">
        <v>155</v>
      </c>
      <c r="EC5" s="49" t="s">
        <v>156</v>
      </c>
      <c r="ED5" s="49" t="s">
        <v>157</v>
      </c>
      <c r="EE5" s="49" t="s">
        <v>147</v>
      </c>
      <c r="EF5" s="49" t="s">
        <v>148</v>
      </c>
      <c r="EG5" s="49" t="s">
        <v>149</v>
      </c>
      <c r="EH5" s="49" t="s">
        <v>159</v>
      </c>
      <c r="EI5" s="49" t="s">
        <v>151</v>
      </c>
      <c r="EJ5" s="49" t="s">
        <v>152</v>
      </c>
      <c r="EK5" s="49" t="s">
        <v>153</v>
      </c>
      <c r="EL5" s="49" t="s">
        <v>154</v>
      </c>
      <c r="EM5" s="49" t="s">
        <v>155</v>
      </c>
      <c r="EN5" s="49" t="s">
        <v>156</v>
      </c>
      <c r="EO5" s="49" t="s">
        <v>157</v>
      </c>
      <c r="EP5" s="49" t="s">
        <v>147</v>
      </c>
      <c r="EQ5" s="49" t="s">
        <v>148</v>
      </c>
      <c r="ER5" s="49" t="s">
        <v>149</v>
      </c>
      <c r="ES5" s="49" t="s">
        <v>159</v>
      </c>
      <c r="ET5" s="49" t="s">
        <v>151</v>
      </c>
      <c r="EU5" s="49" t="s">
        <v>152</v>
      </c>
      <c r="EV5" s="49" t="s">
        <v>153</v>
      </c>
      <c r="EW5" s="49" t="s">
        <v>154</v>
      </c>
      <c r="EX5" s="49" t="s">
        <v>155</v>
      </c>
      <c r="EY5" s="49" t="s">
        <v>160</v>
      </c>
      <c r="EZ5" s="49" t="s">
        <v>157</v>
      </c>
      <c r="FA5" s="49" t="s">
        <v>147</v>
      </c>
      <c r="FB5" s="49" t="s">
        <v>148</v>
      </c>
      <c r="FC5" s="49" t="s">
        <v>161</v>
      </c>
      <c r="FD5" s="49" t="s">
        <v>150</v>
      </c>
      <c r="FE5" s="49" t="s">
        <v>151</v>
      </c>
      <c r="FF5" s="49" t="s">
        <v>152</v>
      </c>
      <c r="FG5" s="49" t="s">
        <v>153</v>
      </c>
      <c r="FH5" s="49" t="s">
        <v>154</v>
      </c>
      <c r="FI5" s="49" t="s">
        <v>155</v>
      </c>
      <c r="FJ5" s="49" t="s">
        <v>156</v>
      </c>
    </row>
    <row r="6" spans="1:166" s="54" customFormat="1" x14ac:dyDescent="0.15">
      <c r="A6" s="35" t="s">
        <v>162</v>
      </c>
      <c r="B6" s="50">
        <f>B8</f>
        <v>2023</v>
      </c>
      <c r="C6" s="50">
        <f t="shared" ref="C6:M6" si="2">C8</f>
        <v>427510</v>
      </c>
      <c r="D6" s="50">
        <f t="shared" si="2"/>
        <v>46</v>
      </c>
      <c r="E6" s="50">
        <f t="shared" si="2"/>
        <v>6</v>
      </c>
      <c r="F6" s="50">
        <f t="shared" si="2"/>
        <v>0</v>
      </c>
      <c r="G6" s="50">
        <f t="shared" si="2"/>
        <v>1</v>
      </c>
      <c r="H6" s="157" t="str">
        <f>IF(H8&lt;&gt;I8,H8,"")&amp;IF(I8&lt;&gt;J8,I8,"")&amp;"　"&amp;J8</f>
        <v>長崎県　地方独立行政法人北松中央病院</v>
      </c>
      <c r="I6" s="158"/>
      <c r="J6" s="159"/>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6</v>
      </c>
      <c r="R6" s="50" t="str">
        <f t="shared" si="3"/>
        <v>-</v>
      </c>
      <c r="S6" s="50" t="str">
        <f t="shared" si="3"/>
        <v>ド 透 I 訓</v>
      </c>
      <c r="T6" s="50" t="str">
        <f t="shared" si="3"/>
        <v>救 感 災 輪</v>
      </c>
      <c r="U6" s="51" t="str">
        <f>U8</f>
        <v>-</v>
      </c>
      <c r="V6" s="51">
        <f>V8</f>
        <v>15336</v>
      </c>
      <c r="W6" s="50" t="str">
        <f>W8</f>
        <v>-</v>
      </c>
      <c r="X6" s="50" t="str">
        <f t="shared" ref="X6" si="4">X8</f>
        <v>第２種該当</v>
      </c>
      <c r="Y6" s="50" t="str">
        <f t="shared" si="3"/>
        <v>１０：１</v>
      </c>
      <c r="Z6" s="51">
        <f t="shared" si="3"/>
        <v>187</v>
      </c>
      <c r="AA6" s="51" t="str">
        <f t="shared" si="3"/>
        <v>-</v>
      </c>
      <c r="AB6" s="51" t="str">
        <f t="shared" si="3"/>
        <v>-</v>
      </c>
      <c r="AC6" s="51" t="str">
        <f t="shared" si="3"/>
        <v>-</v>
      </c>
      <c r="AD6" s="51">
        <f t="shared" si="3"/>
        <v>2</v>
      </c>
      <c r="AE6" s="51">
        <f t="shared" si="3"/>
        <v>189</v>
      </c>
      <c r="AF6" s="51">
        <f t="shared" si="3"/>
        <v>99</v>
      </c>
      <c r="AG6" s="51" t="str">
        <f t="shared" si="3"/>
        <v>-</v>
      </c>
      <c r="AH6" s="51">
        <f t="shared" si="3"/>
        <v>99</v>
      </c>
      <c r="AI6" s="52">
        <f>IF(AI8="-",NA(),AI8)</f>
        <v>97.7</v>
      </c>
      <c r="AJ6" s="52">
        <f t="shared" ref="AJ6:AR6" si="5">IF(AJ8="-",NA(),AJ8)</f>
        <v>106.5</v>
      </c>
      <c r="AK6" s="52">
        <f t="shared" si="5"/>
        <v>109.4</v>
      </c>
      <c r="AL6" s="52">
        <f t="shared" si="5"/>
        <v>111.7</v>
      </c>
      <c r="AM6" s="52">
        <f t="shared" si="5"/>
        <v>92.5</v>
      </c>
      <c r="AN6" s="52">
        <f t="shared" si="5"/>
        <v>96.9</v>
      </c>
      <c r="AO6" s="52">
        <f t="shared" si="5"/>
        <v>100.6</v>
      </c>
      <c r="AP6" s="52">
        <f t="shared" si="5"/>
        <v>105.9</v>
      </c>
      <c r="AQ6" s="52">
        <f t="shared" si="5"/>
        <v>104.3</v>
      </c>
      <c r="AR6" s="52">
        <f t="shared" si="5"/>
        <v>96.3</v>
      </c>
      <c r="AS6" s="52" t="str">
        <f>IF(AS8="-","【-】","【"&amp;SUBSTITUTE(TEXT(AS8,"#,##0.0"),"-","△")&amp;"】")</f>
        <v>【96.6】</v>
      </c>
      <c r="AT6" s="52">
        <f>IF(AT8="-",NA(),AT8)</f>
        <v>94</v>
      </c>
      <c r="AU6" s="52">
        <f t="shared" ref="AU6:BC6" si="6">IF(AU8="-",NA(),AU8)</f>
        <v>81.599999999999994</v>
      </c>
      <c r="AV6" s="52">
        <f t="shared" si="6"/>
        <v>76</v>
      </c>
      <c r="AW6" s="52">
        <f t="shared" si="6"/>
        <v>74.099999999999994</v>
      </c>
      <c r="AX6" s="52">
        <f t="shared" si="6"/>
        <v>79.900000000000006</v>
      </c>
      <c r="AY6" s="52">
        <f t="shared" si="6"/>
        <v>84.3</v>
      </c>
      <c r="AZ6" s="52">
        <f t="shared" si="6"/>
        <v>80.7</v>
      </c>
      <c r="BA6" s="52">
        <f t="shared" si="6"/>
        <v>82.2</v>
      </c>
      <c r="BB6" s="52">
        <f t="shared" si="6"/>
        <v>81.7</v>
      </c>
      <c r="BC6" s="52">
        <f t="shared" si="6"/>
        <v>81</v>
      </c>
      <c r="BD6" s="52" t="str">
        <f>IF(BD8="-","【-】","【"&amp;SUBSTITUTE(TEXT(BD8,"#,##0.0"),"-","△")&amp;"】")</f>
        <v>【86.6】</v>
      </c>
      <c r="BE6" s="52">
        <f>IF(BE8="-",NA(),BE8)</f>
        <v>92.5</v>
      </c>
      <c r="BF6" s="52">
        <f t="shared" ref="BF6:BN6" si="7">IF(BF8="-",NA(),BF8)</f>
        <v>80.099999999999994</v>
      </c>
      <c r="BG6" s="52">
        <f t="shared" si="7"/>
        <v>74.7</v>
      </c>
      <c r="BH6" s="52">
        <f t="shared" si="7"/>
        <v>73.2</v>
      </c>
      <c r="BI6" s="52">
        <f t="shared" si="7"/>
        <v>79.099999999999994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52.9</v>
      </c>
      <c r="BQ6" s="52">
        <f t="shared" ref="BQ6:BY6" si="8">IF(BQ8="-",NA(),BQ8)</f>
        <v>44.4</v>
      </c>
      <c r="BR6" s="52">
        <f t="shared" si="8"/>
        <v>32.799999999999997</v>
      </c>
      <c r="BS6" s="52">
        <f t="shared" si="8"/>
        <v>32.700000000000003</v>
      </c>
      <c r="BT6" s="52">
        <f t="shared" si="8"/>
        <v>37.299999999999997</v>
      </c>
      <c r="BU6" s="52">
        <f t="shared" si="8"/>
        <v>70.400000000000006</v>
      </c>
      <c r="BV6" s="52">
        <f t="shared" si="8"/>
        <v>65.8</v>
      </c>
      <c r="BW6" s="52">
        <f t="shared" si="8"/>
        <v>65</v>
      </c>
      <c r="BX6" s="52">
        <f t="shared" si="8"/>
        <v>63.3</v>
      </c>
      <c r="BY6" s="52">
        <f t="shared" si="8"/>
        <v>64.7</v>
      </c>
      <c r="BZ6" s="52" t="str">
        <f>IF(BZ8="-","【-】","【"&amp;SUBSTITUTE(TEXT(BZ8,"#,##0.0"),"-","△")&amp;"】")</f>
        <v>【68.7】</v>
      </c>
      <c r="CA6" s="53">
        <f>IF(CA8="-",NA(),CA8)</f>
        <v>31867</v>
      </c>
      <c r="CB6" s="53">
        <f t="shared" ref="CB6:CJ6" si="9">IF(CB8="-",NA(),CB8)</f>
        <v>33663</v>
      </c>
      <c r="CC6" s="53">
        <f t="shared" si="9"/>
        <v>35346</v>
      </c>
      <c r="CD6" s="53">
        <f t="shared" si="9"/>
        <v>37851</v>
      </c>
      <c r="CE6" s="53">
        <f t="shared" si="9"/>
        <v>36221</v>
      </c>
      <c r="CF6" s="53">
        <f t="shared" si="9"/>
        <v>35788</v>
      </c>
      <c r="CG6" s="53">
        <f t="shared" si="9"/>
        <v>37855</v>
      </c>
      <c r="CH6" s="53">
        <f t="shared" si="9"/>
        <v>39289</v>
      </c>
      <c r="CI6" s="53">
        <f t="shared" si="9"/>
        <v>40846</v>
      </c>
      <c r="CJ6" s="53">
        <f t="shared" si="9"/>
        <v>41075</v>
      </c>
      <c r="CK6" s="52" t="str">
        <f>IF(CK8="-","【-】","【"&amp;SUBSTITUTE(TEXT(CK8,"#,##0"),"-","△")&amp;"】")</f>
        <v>【62,428】</v>
      </c>
      <c r="CL6" s="53">
        <f>IF(CL8="-",NA(),CL8)</f>
        <v>15853</v>
      </c>
      <c r="CM6" s="53">
        <f t="shared" ref="CM6:CU6" si="10">IF(CM8="-",NA(),CM8)</f>
        <v>17209</v>
      </c>
      <c r="CN6" s="53">
        <f t="shared" si="10"/>
        <v>17535</v>
      </c>
      <c r="CO6" s="53">
        <f t="shared" si="10"/>
        <v>17282</v>
      </c>
      <c r="CP6" s="53">
        <f t="shared" si="10"/>
        <v>16931</v>
      </c>
      <c r="CQ6" s="53">
        <f t="shared" si="10"/>
        <v>10602</v>
      </c>
      <c r="CR6" s="53">
        <f t="shared" si="10"/>
        <v>11234</v>
      </c>
      <c r="CS6" s="53">
        <f t="shared" si="10"/>
        <v>11512</v>
      </c>
      <c r="CT6" s="53">
        <f t="shared" si="10"/>
        <v>11831</v>
      </c>
      <c r="CU6" s="53">
        <f t="shared" si="10"/>
        <v>11652</v>
      </c>
      <c r="CV6" s="52" t="str">
        <f>IF(CV8="-","【-】","【"&amp;SUBSTITUTE(TEXT(CV8,"#,##0"),"-","△")&amp;"】")</f>
        <v>【18,236】</v>
      </c>
      <c r="CW6" s="52">
        <f>IF(CW8="-",NA(),CW8)</f>
        <v>57.4</v>
      </c>
      <c r="CX6" s="52">
        <f t="shared" ref="CX6:DF6" si="11">IF(CX8="-",NA(),CX8)</f>
        <v>53.3</v>
      </c>
      <c r="CY6" s="52">
        <f t="shared" si="11"/>
        <v>51.8</v>
      </c>
      <c r="CZ6" s="52">
        <f t="shared" si="11"/>
        <v>49</v>
      </c>
      <c r="DA6" s="52">
        <f t="shared" si="11"/>
        <v>60.5</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18.8</v>
      </c>
      <c r="DI6" s="52">
        <f t="shared" ref="DI6:DQ6" si="12">IF(DI8="-",NA(),DI8)</f>
        <v>13.8</v>
      </c>
      <c r="DJ6" s="52">
        <f t="shared" si="12"/>
        <v>13</v>
      </c>
      <c r="DK6" s="52">
        <f t="shared" si="12"/>
        <v>13.1</v>
      </c>
      <c r="DL6" s="52">
        <f t="shared" si="12"/>
        <v>17</v>
      </c>
      <c r="DM6" s="52">
        <f t="shared" si="12"/>
        <v>17.5</v>
      </c>
      <c r="DN6" s="52">
        <f t="shared" si="12"/>
        <v>17.5</v>
      </c>
      <c r="DO6" s="52">
        <f t="shared" si="12"/>
        <v>17.3</v>
      </c>
      <c r="DP6" s="52">
        <f t="shared" si="12"/>
        <v>17.899999999999999</v>
      </c>
      <c r="DQ6" s="52">
        <f t="shared" si="12"/>
        <v>18</v>
      </c>
      <c r="DR6" s="52" t="str">
        <f>IF(DR8="-","【-】","【"&amp;SUBSTITUTE(TEXT(DR8,"#,##0.0"),"-","△")&amp;"】")</f>
        <v>【26.4】</v>
      </c>
      <c r="DS6" s="52">
        <f>IF(DS8="-",NA(),DS8)</f>
        <v>2.1</v>
      </c>
      <c r="DT6" s="52">
        <f t="shared" ref="DT6:EB6" si="13">IF(DT8="-",NA(),DT8)</f>
        <v>0</v>
      </c>
      <c r="DU6" s="52">
        <f t="shared" si="13"/>
        <v>0</v>
      </c>
      <c r="DV6" s="52">
        <f t="shared" si="13"/>
        <v>0</v>
      </c>
      <c r="DW6" s="52">
        <f t="shared" si="13"/>
        <v>8.3000000000000007</v>
      </c>
      <c r="DX6" s="52">
        <f t="shared" si="13"/>
        <v>120.5</v>
      </c>
      <c r="DY6" s="52">
        <f t="shared" si="13"/>
        <v>124.2</v>
      </c>
      <c r="DZ6" s="52">
        <f t="shared" si="13"/>
        <v>121.6</v>
      </c>
      <c r="EA6" s="52">
        <f t="shared" si="13"/>
        <v>118.9</v>
      </c>
      <c r="EB6" s="52">
        <f t="shared" si="13"/>
        <v>121.9</v>
      </c>
      <c r="EC6" s="52" t="str">
        <f>IF(EC8="-","【-】","【"&amp;SUBSTITUTE(TEXT(EC8,"#,##0.0"),"-","△")&amp;"】")</f>
        <v>【54.5】</v>
      </c>
      <c r="ED6" s="52">
        <f>IF(ED8="-",NA(),ED8)</f>
        <v>65.400000000000006</v>
      </c>
      <c r="EE6" s="52">
        <f t="shared" ref="EE6:EM6" si="14">IF(EE8="-",NA(),EE8)</f>
        <v>68</v>
      </c>
      <c r="EF6" s="52">
        <f t="shared" si="14"/>
        <v>69.8</v>
      </c>
      <c r="EG6" s="52">
        <f t="shared" si="14"/>
        <v>71.7</v>
      </c>
      <c r="EH6" s="52">
        <f t="shared" si="14"/>
        <v>71.7</v>
      </c>
      <c r="EI6" s="52">
        <f t="shared" si="14"/>
        <v>54.6</v>
      </c>
      <c r="EJ6" s="52">
        <f t="shared" si="14"/>
        <v>56.9</v>
      </c>
      <c r="EK6" s="52">
        <f t="shared" si="14"/>
        <v>58.1</v>
      </c>
      <c r="EL6" s="52">
        <f t="shared" si="14"/>
        <v>59.4</v>
      </c>
      <c r="EM6" s="52">
        <f t="shared" si="14"/>
        <v>59.1</v>
      </c>
      <c r="EN6" s="52" t="str">
        <f>IF(EN8="-","【-】","【"&amp;SUBSTITUTE(TEXT(EN8,"#,##0.0"),"-","△")&amp;"】")</f>
        <v>【57.0】</v>
      </c>
      <c r="EO6" s="52">
        <f>IF(EO8="-",NA(),EO8)</f>
        <v>75.2</v>
      </c>
      <c r="EP6" s="52">
        <f t="shared" ref="EP6:EX6" si="15">IF(EP8="-",NA(),EP8)</f>
        <v>81.599999999999994</v>
      </c>
      <c r="EQ6" s="52">
        <f t="shared" si="15"/>
        <v>81.5</v>
      </c>
      <c r="ER6" s="52">
        <f t="shared" si="15"/>
        <v>81.900000000000006</v>
      </c>
      <c r="ES6" s="52">
        <f t="shared" si="15"/>
        <v>77.400000000000006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32477841</v>
      </c>
      <c r="FA6" s="53">
        <f t="shared" ref="FA6:FI6" si="16">IF(FA8="-",NA(),FA8)</f>
        <v>32774646</v>
      </c>
      <c r="FB6" s="53">
        <f t="shared" si="16"/>
        <v>33226201</v>
      </c>
      <c r="FC6" s="53">
        <f t="shared" si="16"/>
        <v>33410217</v>
      </c>
      <c r="FD6" s="53">
        <f t="shared" si="16"/>
        <v>33632487</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163</v>
      </c>
      <c r="B7" s="50">
        <f t="shared" ref="B7:AH7" si="17">B8</f>
        <v>2023</v>
      </c>
      <c r="C7" s="50">
        <f t="shared" si="17"/>
        <v>427510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6</v>
      </c>
      <c r="R7" s="50" t="str">
        <f t="shared" si="17"/>
        <v>-</v>
      </c>
      <c r="S7" s="50" t="str">
        <f t="shared" si="17"/>
        <v>ド 透 I 訓</v>
      </c>
      <c r="T7" s="50" t="str">
        <f t="shared" si="17"/>
        <v>救 感 災 輪</v>
      </c>
      <c r="U7" s="51" t="str">
        <f>U8</f>
        <v>-</v>
      </c>
      <c r="V7" s="51">
        <f>V8</f>
        <v>15336</v>
      </c>
      <c r="W7" s="50" t="str">
        <f>W8</f>
        <v>-</v>
      </c>
      <c r="X7" s="50" t="str">
        <f t="shared" si="17"/>
        <v>第２種該当</v>
      </c>
      <c r="Y7" s="50" t="str">
        <f t="shared" si="17"/>
        <v>１０：１</v>
      </c>
      <c r="Z7" s="51">
        <f t="shared" si="17"/>
        <v>187</v>
      </c>
      <c r="AA7" s="51" t="str">
        <f t="shared" si="17"/>
        <v>-</v>
      </c>
      <c r="AB7" s="51" t="str">
        <f t="shared" si="17"/>
        <v>-</v>
      </c>
      <c r="AC7" s="51" t="str">
        <f t="shared" si="17"/>
        <v>-</v>
      </c>
      <c r="AD7" s="51">
        <f t="shared" si="17"/>
        <v>2</v>
      </c>
      <c r="AE7" s="51">
        <f t="shared" si="17"/>
        <v>189</v>
      </c>
      <c r="AF7" s="51">
        <f t="shared" si="17"/>
        <v>99</v>
      </c>
      <c r="AG7" s="51" t="str">
        <f t="shared" si="17"/>
        <v>-</v>
      </c>
      <c r="AH7" s="51">
        <f t="shared" si="17"/>
        <v>99</v>
      </c>
      <c r="AI7" s="52">
        <f>AI8</f>
        <v>97.7</v>
      </c>
      <c r="AJ7" s="52">
        <f t="shared" ref="AJ7:AR7" si="18">AJ8</f>
        <v>106.5</v>
      </c>
      <c r="AK7" s="52">
        <f t="shared" si="18"/>
        <v>109.4</v>
      </c>
      <c r="AL7" s="52">
        <f t="shared" si="18"/>
        <v>111.7</v>
      </c>
      <c r="AM7" s="52">
        <f t="shared" si="18"/>
        <v>92.5</v>
      </c>
      <c r="AN7" s="52">
        <f t="shared" si="18"/>
        <v>96.9</v>
      </c>
      <c r="AO7" s="52">
        <f t="shared" si="18"/>
        <v>100.6</v>
      </c>
      <c r="AP7" s="52">
        <f t="shared" si="18"/>
        <v>105.9</v>
      </c>
      <c r="AQ7" s="52">
        <f t="shared" si="18"/>
        <v>104.3</v>
      </c>
      <c r="AR7" s="52">
        <f t="shared" si="18"/>
        <v>96.3</v>
      </c>
      <c r="AS7" s="52"/>
      <c r="AT7" s="52">
        <f>AT8</f>
        <v>94</v>
      </c>
      <c r="AU7" s="52">
        <f t="shared" ref="AU7:BC7" si="19">AU8</f>
        <v>81.599999999999994</v>
      </c>
      <c r="AV7" s="52">
        <f t="shared" si="19"/>
        <v>76</v>
      </c>
      <c r="AW7" s="52">
        <f t="shared" si="19"/>
        <v>74.099999999999994</v>
      </c>
      <c r="AX7" s="52">
        <f t="shared" si="19"/>
        <v>79.900000000000006</v>
      </c>
      <c r="AY7" s="52">
        <f t="shared" si="19"/>
        <v>84.3</v>
      </c>
      <c r="AZ7" s="52">
        <f t="shared" si="19"/>
        <v>80.7</v>
      </c>
      <c r="BA7" s="52">
        <f t="shared" si="19"/>
        <v>82.2</v>
      </c>
      <c r="BB7" s="52">
        <f t="shared" si="19"/>
        <v>81.7</v>
      </c>
      <c r="BC7" s="52">
        <f t="shared" si="19"/>
        <v>81</v>
      </c>
      <c r="BD7" s="52"/>
      <c r="BE7" s="52">
        <f>BE8</f>
        <v>92.5</v>
      </c>
      <c r="BF7" s="52">
        <f t="shared" ref="BF7:BN7" si="20">BF8</f>
        <v>80.099999999999994</v>
      </c>
      <c r="BG7" s="52">
        <f t="shared" si="20"/>
        <v>74.7</v>
      </c>
      <c r="BH7" s="52">
        <f t="shared" si="20"/>
        <v>73.2</v>
      </c>
      <c r="BI7" s="52">
        <f t="shared" si="20"/>
        <v>79.099999999999994</v>
      </c>
      <c r="BJ7" s="52">
        <f t="shared" si="20"/>
        <v>80.599999999999994</v>
      </c>
      <c r="BK7" s="52">
        <f t="shared" si="20"/>
        <v>77.099999999999994</v>
      </c>
      <c r="BL7" s="52">
        <f t="shared" si="20"/>
        <v>78.599999999999994</v>
      </c>
      <c r="BM7" s="52">
        <f t="shared" si="20"/>
        <v>78.099999999999994</v>
      </c>
      <c r="BN7" s="52">
        <f t="shared" si="20"/>
        <v>77.5</v>
      </c>
      <c r="BO7" s="52"/>
      <c r="BP7" s="52">
        <f>BP8</f>
        <v>52.9</v>
      </c>
      <c r="BQ7" s="52">
        <f t="shared" ref="BQ7:BY7" si="21">BQ8</f>
        <v>44.4</v>
      </c>
      <c r="BR7" s="52">
        <f t="shared" si="21"/>
        <v>32.799999999999997</v>
      </c>
      <c r="BS7" s="52">
        <f t="shared" si="21"/>
        <v>32.700000000000003</v>
      </c>
      <c r="BT7" s="52">
        <f t="shared" si="21"/>
        <v>37.299999999999997</v>
      </c>
      <c r="BU7" s="52">
        <f t="shared" si="21"/>
        <v>70.400000000000006</v>
      </c>
      <c r="BV7" s="52">
        <f t="shared" si="21"/>
        <v>65.8</v>
      </c>
      <c r="BW7" s="52">
        <f t="shared" si="21"/>
        <v>65</v>
      </c>
      <c r="BX7" s="52">
        <f t="shared" si="21"/>
        <v>63.3</v>
      </c>
      <c r="BY7" s="52">
        <f t="shared" si="21"/>
        <v>64.7</v>
      </c>
      <c r="BZ7" s="52"/>
      <c r="CA7" s="53">
        <f>CA8</f>
        <v>31867</v>
      </c>
      <c r="CB7" s="53">
        <f t="shared" ref="CB7:CJ7" si="22">CB8</f>
        <v>33663</v>
      </c>
      <c r="CC7" s="53">
        <f t="shared" si="22"/>
        <v>35346</v>
      </c>
      <c r="CD7" s="53">
        <f t="shared" si="22"/>
        <v>37851</v>
      </c>
      <c r="CE7" s="53">
        <f t="shared" si="22"/>
        <v>36221</v>
      </c>
      <c r="CF7" s="53">
        <f t="shared" si="22"/>
        <v>35788</v>
      </c>
      <c r="CG7" s="53">
        <f t="shared" si="22"/>
        <v>37855</v>
      </c>
      <c r="CH7" s="53">
        <f t="shared" si="22"/>
        <v>39289</v>
      </c>
      <c r="CI7" s="53">
        <f t="shared" si="22"/>
        <v>40846</v>
      </c>
      <c r="CJ7" s="53">
        <f t="shared" si="22"/>
        <v>41075</v>
      </c>
      <c r="CK7" s="52"/>
      <c r="CL7" s="53">
        <f>CL8</f>
        <v>15853</v>
      </c>
      <c r="CM7" s="53">
        <f t="shared" ref="CM7:CU7" si="23">CM8</f>
        <v>17209</v>
      </c>
      <c r="CN7" s="53">
        <f t="shared" si="23"/>
        <v>17535</v>
      </c>
      <c r="CO7" s="53">
        <f t="shared" si="23"/>
        <v>17282</v>
      </c>
      <c r="CP7" s="53">
        <f t="shared" si="23"/>
        <v>16931</v>
      </c>
      <c r="CQ7" s="53">
        <f t="shared" si="23"/>
        <v>10602</v>
      </c>
      <c r="CR7" s="53">
        <f t="shared" si="23"/>
        <v>11234</v>
      </c>
      <c r="CS7" s="53">
        <f t="shared" si="23"/>
        <v>11512</v>
      </c>
      <c r="CT7" s="53">
        <f t="shared" si="23"/>
        <v>11831</v>
      </c>
      <c r="CU7" s="53">
        <f t="shared" si="23"/>
        <v>11652</v>
      </c>
      <c r="CV7" s="52"/>
      <c r="CW7" s="52">
        <f>CW8</f>
        <v>57.4</v>
      </c>
      <c r="CX7" s="52">
        <f t="shared" ref="CX7:DF7" si="24">CX8</f>
        <v>53.3</v>
      </c>
      <c r="CY7" s="52">
        <f t="shared" si="24"/>
        <v>51.8</v>
      </c>
      <c r="CZ7" s="52">
        <f t="shared" si="24"/>
        <v>49</v>
      </c>
      <c r="DA7" s="52">
        <f t="shared" si="24"/>
        <v>60.5</v>
      </c>
      <c r="DB7" s="52">
        <f t="shared" si="24"/>
        <v>63.3</v>
      </c>
      <c r="DC7" s="52">
        <f t="shared" si="24"/>
        <v>68.5</v>
      </c>
      <c r="DD7" s="52">
        <f t="shared" si="24"/>
        <v>67.099999999999994</v>
      </c>
      <c r="DE7" s="52">
        <f t="shared" si="24"/>
        <v>66.900000000000006</v>
      </c>
      <c r="DF7" s="52">
        <f t="shared" si="24"/>
        <v>68.099999999999994</v>
      </c>
      <c r="DG7" s="52"/>
      <c r="DH7" s="52">
        <f>DH8</f>
        <v>18.8</v>
      </c>
      <c r="DI7" s="52">
        <f t="shared" ref="DI7:DQ7" si="25">DI8</f>
        <v>13.8</v>
      </c>
      <c r="DJ7" s="52">
        <f t="shared" si="25"/>
        <v>13</v>
      </c>
      <c r="DK7" s="52">
        <f t="shared" si="25"/>
        <v>13.1</v>
      </c>
      <c r="DL7" s="52">
        <f t="shared" si="25"/>
        <v>17</v>
      </c>
      <c r="DM7" s="52">
        <f t="shared" si="25"/>
        <v>17.5</v>
      </c>
      <c r="DN7" s="52">
        <f t="shared" si="25"/>
        <v>17.5</v>
      </c>
      <c r="DO7" s="52">
        <f t="shared" si="25"/>
        <v>17.3</v>
      </c>
      <c r="DP7" s="52">
        <f t="shared" si="25"/>
        <v>17.899999999999999</v>
      </c>
      <c r="DQ7" s="52">
        <f t="shared" si="25"/>
        <v>18</v>
      </c>
      <c r="DR7" s="52"/>
      <c r="DS7" s="52">
        <f>DS8</f>
        <v>2.1</v>
      </c>
      <c r="DT7" s="52">
        <f t="shared" ref="DT7:EB7" si="26">DT8</f>
        <v>0</v>
      </c>
      <c r="DU7" s="52">
        <f t="shared" si="26"/>
        <v>0</v>
      </c>
      <c r="DV7" s="52">
        <f t="shared" si="26"/>
        <v>0</v>
      </c>
      <c r="DW7" s="52">
        <f t="shared" si="26"/>
        <v>8.3000000000000007</v>
      </c>
      <c r="DX7" s="52">
        <f t="shared" si="26"/>
        <v>120.5</v>
      </c>
      <c r="DY7" s="52">
        <f t="shared" si="26"/>
        <v>124.2</v>
      </c>
      <c r="DZ7" s="52">
        <f t="shared" si="26"/>
        <v>121.6</v>
      </c>
      <c r="EA7" s="52">
        <f t="shared" si="26"/>
        <v>118.9</v>
      </c>
      <c r="EB7" s="52">
        <f t="shared" si="26"/>
        <v>121.9</v>
      </c>
      <c r="EC7" s="52"/>
      <c r="ED7" s="52">
        <f>ED8</f>
        <v>65.400000000000006</v>
      </c>
      <c r="EE7" s="52">
        <f t="shared" ref="EE7:EM7" si="27">EE8</f>
        <v>68</v>
      </c>
      <c r="EF7" s="52">
        <f t="shared" si="27"/>
        <v>69.8</v>
      </c>
      <c r="EG7" s="52">
        <f t="shared" si="27"/>
        <v>71.7</v>
      </c>
      <c r="EH7" s="52">
        <f t="shared" si="27"/>
        <v>71.7</v>
      </c>
      <c r="EI7" s="52">
        <f t="shared" si="27"/>
        <v>54.6</v>
      </c>
      <c r="EJ7" s="52">
        <f t="shared" si="27"/>
        <v>56.9</v>
      </c>
      <c r="EK7" s="52">
        <f t="shared" si="27"/>
        <v>58.1</v>
      </c>
      <c r="EL7" s="52">
        <f t="shared" si="27"/>
        <v>59.4</v>
      </c>
      <c r="EM7" s="52">
        <f t="shared" si="27"/>
        <v>59.1</v>
      </c>
      <c r="EN7" s="52"/>
      <c r="EO7" s="52">
        <f>EO8</f>
        <v>75.2</v>
      </c>
      <c r="EP7" s="52">
        <f t="shared" ref="EP7:EX7" si="28">EP8</f>
        <v>81.599999999999994</v>
      </c>
      <c r="EQ7" s="52">
        <f t="shared" si="28"/>
        <v>81.5</v>
      </c>
      <c r="ER7" s="52">
        <f t="shared" si="28"/>
        <v>81.900000000000006</v>
      </c>
      <c r="ES7" s="52">
        <f t="shared" si="28"/>
        <v>77.400000000000006</v>
      </c>
      <c r="ET7" s="52">
        <f t="shared" si="28"/>
        <v>71.7</v>
      </c>
      <c r="EU7" s="52">
        <f t="shared" si="28"/>
        <v>72.900000000000006</v>
      </c>
      <c r="EV7" s="52">
        <f t="shared" si="28"/>
        <v>73.900000000000006</v>
      </c>
      <c r="EW7" s="52">
        <f t="shared" si="28"/>
        <v>74.3</v>
      </c>
      <c r="EX7" s="52">
        <f t="shared" si="28"/>
        <v>72.2</v>
      </c>
      <c r="EY7" s="52"/>
      <c r="EZ7" s="53">
        <f>EZ8</f>
        <v>32477841</v>
      </c>
      <c r="FA7" s="53">
        <f t="shared" ref="FA7:FI7" si="29">FA8</f>
        <v>32774646</v>
      </c>
      <c r="FB7" s="53">
        <f t="shared" si="29"/>
        <v>33226201</v>
      </c>
      <c r="FC7" s="53">
        <f t="shared" si="29"/>
        <v>33410217</v>
      </c>
      <c r="FD7" s="53">
        <f t="shared" si="29"/>
        <v>33632487</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427510</v>
      </c>
      <c r="D8" s="55">
        <v>46</v>
      </c>
      <c r="E8" s="55">
        <v>6</v>
      </c>
      <c r="F8" s="55">
        <v>0</v>
      </c>
      <c r="G8" s="55">
        <v>1</v>
      </c>
      <c r="H8" s="55" t="s">
        <v>164</v>
      </c>
      <c r="I8" s="55" t="s">
        <v>165</v>
      </c>
      <c r="J8" s="55" t="s">
        <v>165</v>
      </c>
      <c r="K8" s="55" t="s">
        <v>166</v>
      </c>
      <c r="L8" s="55" t="s">
        <v>167</v>
      </c>
      <c r="M8" s="55" t="s">
        <v>168</v>
      </c>
      <c r="N8" s="55" t="s">
        <v>169</v>
      </c>
      <c r="O8" s="55" t="s">
        <v>170</v>
      </c>
      <c r="P8" s="55" t="s">
        <v>171</v>
      </c>
      <c r="Q8" s="56">
        <v>6</v>
      </c>
      <c r="R8" s="55" t="s">
        <v>40</v>
      </c>
      <c r="S8" s="55" t="s">
        <v>172</v>
      </c>
      <c r="T8" s="55" t="s">
        <v>173</v>
      </c>
      <c r="U8" s="56" t="s">
        <v>40</v>
      </c>
      <c r="V8" s="56">
        <v>15336</v>
      </c>
      <c r="W8" s="55" t="s">
        <v>40</v>
      </c>
      <c r="X8" s="55" t="s">
        <v>174</v>
      </c>
      <c r="Y8" s="57" t="s">
        <v>175</v>
      </c>
      <c r="Z8" s="56">
        <v>187</v>
      </c>
      <c r="AA8" s="56" t="s">
        <v>40</v>
      </c>
      <c r="AB8" s="56" t="s">
        <v>40</v>
      </c>
      <c r="AC8" s="56" t="s">
        <v>40</v>
      </c>
      <c r="AD8" s="56">
        <v>2</v>
      </c>
      <c r="AE8" s="56">
        <v>189</v>
      </c>
      <c r="AF8" s="56">
        <v>99</v>
      </c>
      <c r="AG8" s="56" t="s">
        <v>40</v>
      </c>
      <c r="AH8" s="56">
        <v>99</v>
      </c>
      <c r="AI8" s="58">
        <v>97.7</v>
      </c>
      <c r="AJ8" s="58">
        <v>106.5</v>
      </c>
      <c r="AK8" s="58">
        <v>109.4</v>
      </c>
      <c r="AL8" s="58">
        <v>111.7</v>
      </c>
      <c r="AM8" s="58">
        <v>92.5</v>
      </c>
      <c r="AN8" s="58">
        <v>96.9</v>
      </c>
      <c r="AO8" s="58">
        <v>100.6</v>
      </c>
      <c r="AP8" s="58">
        <v>105.9</v>
      </c>
      <c r="AQ8" s="58">
        <v>104.3</v>
      </c>
      <c r="AR8" s="58">
        <v>96.3</v>
      </c>
      <c r="AS8" s="58">
        <v>96.6</v>
      </c>
      <c r="AT8" s="58">
        <v>94</v>
      </c>
      <c r="AU8" s="58">
        <v>81.599999999999994</v>
      </c>
      <c r="AV8" s="58">
        <v>76</v>
      </c>
      <c r="AW8" s="58">
        <v>74.099999999999994</v>
      </c>
      <c r="AX8" s="58">
        <v>79.900000000000006</v>
      </c>
      <c r="AY8" s="58">
        <v>84.3</v>
      </c>
      <c r="AZ8" s="58">
        <v>80.7</v>
      </c>
      <c r="BA8" s="58">
        <v>82.2</v>
      </c>
      <c r="BB8" s="58">
        <v>81.7</v>
      </c>
      <c r="BC8" s="58">
        <v>81</v>
      </c>
      <c r="BD8" s="58">
        <v>86.6</v>
      </c>
      <c r="BE8" s="59">
        <v>92.5</v>
      </c>
      <c r="BF8" s="59">
        <v>80.099999999999994</v>
      </c>
      <c r="BG8" s="59">
        <v>74.7</v>
      </c>
      <c r="BH8" s="59">
        <v>73.2</v>
      </c>
      <c r="BI8" s="59">
        <v>79.099999999999994</v>
      </c>
      <c r="BJ8" s="59">
        <v>80.599999999999994</v>
      </c>
      <c r="BK8" s="59">
        <v>77.099999999999994</v>
      </c>
      <c r="BL8" s="59">
        <v>78.599999999999994</v>
      </c>
      <c r="BM8" s="59">
        <v>78.099999999999994</v>
      </c>
      <c r="BN8" s="59">
        <v>77.5</v>
      </c>
      <c r="BO8" s="59">
        <v>83.9</v>
      </c>
      <c r="BP8" s="58">
        <v>52.9</v>
      </c>
      <c r="BQ8" s="58">
        <v>44.4</v>
      </c>
      <c r="BR8" s="58">
        <v>32.799999999999997</v>
      </c>
      <c r="BS8" s="58">
        <v>32.700000000000003</v>
      </c>
      <c r="BT8" s="58">
        <v>37.299999999999997</v>
      </c>
      <c r="BU8" s="58">
        <v>70.400000000000006</v>
      </c>
      <c r="BV8" s="58">
        <v>65.8</v>
      </c>
      <c r="BW8" s="58">
        <v>65</v>
      </c>
      <c r="BX8" s="58">
        <v>63.3</v>
      </c>
      <c r="BY8" s="58">
        <v>64.7</v>
      </c>
      <c r="BZ8" s="58">
        <v>68.7</v>
      </c>
      <c r="CA8" s="59">
        <v>31867</v>
      </c>
      <c r="CB8" s="59">
        <v>33663</v>
      </c>
      <c r="CC8" s="59">
        <v>35346</v>
      </c>
      <c r="CD8" s="59">
        <v>37851</v>
      </c>
      <c r="CE8" s="59">
        <v>36221</v>
      </c>
      <c r="CF8" s="59">
        <v>35788</v>
      </c>
      <c r="CG8" s="59">
        <v>37855</v>
      </c>
      <c r="CH8" s="59">
        <v>39289</v>
      </c>
      <c r="CI8" s="59">
        <v>40846</v>
      </c>
      <c r="CJ8" s="59">
        <v>41075</v>
      </c>
      <c r="CK8" s="58">
        <v>62428</v>
      </c>
      <c r="CL8" s="59">
        <v>15853</v>
      </c>
      <c r="CM8" s="59">
        <v>17209</v>
      </c>
      <c r="CN8" s="59">
        <v>17535</v>
      </c>
      <c r="CO8" s="59">
        <v>17282</v>
      </c>
      <c r="CP8" s="59">
        <v>16931</v>
      </c>
      <c r="CQ8" s="59">
        <v>10602</v>
      </c>
      <c r="CR8" s="59">
        <v>11234</v>
      </c>
      <c r="CS8" s="59">
        <v>11512</v>
      </c>
      <c r="CT8" s="59">
        <v>11831</v>
      </c>
      <c r="CU8" s="59">
        <v>11652</v>
      </c>
      <c r="CV8" s="58">
        <v>18236</v>
      </c>
      <c r="CW8" s="59">
        <v>57.4</v>
      </c>
      <c r="CX8" s="59">
        <v>53.3</v>
      </c>
      <c r="CY8" s="59">
        <v>51.8</v>
      </c>
      <c r="CZ8" s="59">
        <v>49</v>
      </c>
      <c r="DA8" s="59">
        <v>60.5</v>
      </c>
      <c r="DB8" s="59">
        <v>63.3</v>
      </c>
      <c r="DC8" s="59">
        <v>68.5</v>
      </c>
      <c r="DD8" s="59">
        <v>67.099999999999994</v>
      </c>
      <c r="DE8" s="59">
        <v>66.900000000000006</v>
      </c>
      <c r="DF8" s="59">
        <v>68.099999999999994</v>
      </c>
      <c r="DG8" s="59">
        <v>56.1</v>
      </c>
      <c r="DH8" s="59">
        <v>18.8</v>
      </c>
      <c r="DI8" s="59">
        <v>13.8</v>
      </c>
      <c r="DJ8" s="59">
        <v>13</v>
      </c>
      <c r="DK8" s="59">
        <v>13.1</v>
      </c>
      <c r="DL8" s="59">
        <v>17</v>
      </c>
      <c r="DM8" s="59">
        <v>17.5</v>
      </c>
      <c r="DN8" s="59">
        <v>17.5</v>
      </c>
      <c r="DO8" s="59">
        <v>17.3</v>
      </c>
      <c r="DP8" s="59">
        <v>17.899999999999999</v>
      </c>
      <c r="DQ8" s="59">
        <v>18</v>
      </c>
      <c r="DR8" s="59">
        <v>26.4</v>
      </c>
      <c r="DS8" s="59">
        <v>2.1</v>
      </c>
      <c r="DT8" s="59">
        <v>0</v>
      </c>
      <c r="DU8" s="59">
        <v>0</v>
      </c>
      <c r="DV8" s="59">
        <v>0</v>
      </c>
      <c r="DW8" s="59">
        <v>8.3000000000000007</v>
      </c>
      <c r="DX8" s="59">
        <v>120.5</v>
      </c>
      <c r="DY8" s="59">
        <v>124.2</v>
      </c>
      <c r="DZ8" s="59">
        <v>121.6</v>
      </c>
      <c r="EA8" s="59">
        <v>118.9</v>
      </c>
      <c r="EB8" s="59">
        <v>121.9</v>
      </c>
      <c r="EC8" s="59">
        <v>54.5</v>
      </c>
      <c r="ED8" s="58">
        <v>65.400000000000006</v>
      </c>
      <c r="EE8" s="58">
        <v>68</v>
      </c>
      <c r="EF8" s="58">
        <v>69.8</v>
      </c>
      <c r="EG8" s="58">
        <v>71.7</v>
      </c>
      <c r="EH8" s="58">
        <v>71.7</v>
      </c>
      <c r="EI8" s="58">
        <v>54.6</v>
      </c>
      <c r="EJ8" s="58">
        <v>56.9</v>
      </c>
      <c r="EK8" s="58">
        <v>58.1</v>
      </c>
      <c r="EL8" s="58">
        <v>59.4</v>
      </c>
      <c r="EM8" s="58">
        <v>59.1</v>
      </c>
      <c r="EN8" s="58">
        <v>57</v>
      </c>
      <c r="EO8" s="58">
        <v>75.2</v>
      </c>
      <c r="EP8" s="58">
        <v>81.599999999999994</v>
      </c>
      <c r="EQ8" s="58">
        <v>81.5</v>
      </c>
      <c r="ER8" s="58">
        <v>81.900000000000006</v>
      </c>
      <c r="ES8" s="58">
        <v>77.400000000000006</v>
      </c>
      <c r="ET8" s="58">
        <v>71.7</v>
      </c>
      <c r="EU8" s="58">
        <v>72.900000000000006</v>
      </c>
      <c r="EV8" s="58">
        <v>73.900000000000006</v>
      </c>
      <c r="EW8" s="58">
        <v>74.3</v>
      </c>
      <c r="EX8" s="58">
        <v>72.2</v>
      </c>
      <c r="EY8" s="58">
        <v>70.400000000000006</v>
      </c>
      <c r="EZ8" s="59">
        <v>32477841</v>
      </c>
      <c r="FA8" s="59">
        <v>32774646</v>
      </c>
      <c r="FB8" s="59">
        <v>33226201</v>
      </c>
      <c r="FC8" s="59">
        <v>33410217</v>
      </c>
      <c r="FD8" s="59">
        <v>33632487</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山口勇一郎</cp:lastModifiedBy>
  <cp:lastPrinted>2025-02-28T06:04:55Z</cp:lastPrinted>
  <dcterms:created xsi:type="dcterms:W3CDTF">2025-01-16T06:45:46Z</dcterms:created>
  <dcterms:modified xsi:type="dcterms:W3CDTF">2025-02-28T09:26:36Z</dcterms:modified>
  <cp:category/>
</cp:coreProperties>
</file>