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fs\oa-filesv\1511700000_生活安全交通課\2024\駐車場（特会）\管理事務\経営状況\経営比較分析表\R7.1.23_公営企業に係る経営比較分析表（令和5年度決算）の分析等について\修正\"/>
    </mc:Choice>
  </mc:AlternateContent>
  <xr:revisionPtr revIDLastSave="0" documentId="13_ncr:1_{60BEBD1A-22E0-4CFA-B5F6-9F5BF9DEEEB5}" xr6:coauthVersionLast="47" xr6:coauthVersionMax="47" xr10:uidLastSave="{00000000-0000-0000-0000-000000000000}"/>
  <workbookProtection workbookAlgorithmName="SHA-512" workbookHashValue="ep4SNEDzR9JezRxzsYqISaN6tUohgzLw+hCyc1KydZ9mWKm39IUTYTzXOK74TSiwFKfRjleOz+4bXDg0NQShYg==" workbookSaltValue="iZ4Qu+fvq3OWuJQSV4PEIA=="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KO32" i="4" s="1"/>
  <c r="DQ7" i="5"/>
  <c r="JV32" i="4" s="1"/>
  <c r="DP7" i="5"/>
  <c r="JC32" i="4" s="1"/>
  <c r="DO7" i="5"/>
  <c r="MA31" i="4" s="1"/>
  <c r="DN7" i="5"/>
  <c r="DM7" i="5"/>
  <c r="DL7" i="5"/>
  <c r="DK7" i="5"/>
  <c r="DI7" i="5"/>
  <c r="DH7" i="5"/>
  <c r="DG7" i="5"/>
  <c r="DF7" i="5"/>
  <c r="DE7" i="5"/>
  <c r="KA78" i="4" s="1"/>
  <c r="DD7" i="5"/>
  <c r="MI77" i="4" s="1"/>
  <c r="DC7" i="5"/>
  <c r="DB7" i="5"/>
  <c r="DA7" i="5"/>
  <c r="CZ7" i="5"/>
  <c r="KA77" i="4" s="1"/>
  <c r="CN7" i="5"/>
  <c r="CM7" i="5"/>
  <c r="BZ7" i="5"/>
  <c r="MA53" i="4" s="1"/>
  <c r="BY7" i="5"/>
  <c r="LH53" i="4" s="1"/>
  <c r="BX7" i="5"/>
  <c r="KO53" i="4" s="1"/>
  <c r="BW7" i="5"/>
  <c r="JV53" i="4" s="1"/>
  <c r="BV7" i="5"/>
  <c r="JC53" i="4" s="1"/>
  <c r="BU7" i="5"/>
  <c r="MA52" i="4" s="1"/>
  <c r="BT7" i="5"/>
  <c r="LH52" i="4" s="1"/>
  <c r="BS7" i="5"/>
  <c r="KO52" i="4" s="1"/>
  <c r="BR7" i="5"/>
  <c r="BQ7" i="5"/>
  <c r="JC52" i="4" s="1"/>
  <c r="BO7" i="5"/>
  <c r="BN7" i="5"/>
  <c r="BM7" i="5"/>
  <c r="BL7" i="5"/>
  <c r="FE53" i="4" s="1"/>
  <c r="BK7" i="5"/>
  <c r="BJ7" i="5"/>
  <c r="HJ52" i="4" s="1"/>
  <c r="BI7" i="5"/>
  <c r="GQ52" i="4" s="1"/>
  <c r="BH7" i="5"/>
  <c r="FX52" i="4" s="1"/>
  <c r="BG7" i="5"/>
  <c r="BF7" i="5"/>
  <c r="BD7" i="5"/>
  <c r="BC7" i="5"/>
  <c r="BZ53" i="4" s="1"/>
  <c r="BB7" i="5"/>
  <c r="BA7" i="5"/>
  <c r="AZ7" i="5"/>
  <c r="AY7" i="5"/>
  <c r="CS52" i="4" s="1"/>
  <c r="AX7" i="5"/>
  <c r="AW7" i="5"/>
  <c r="BG52" i="4" s="1"/>
  <c r="AV7" i="5"/>
  <c r="AN52" i="4" s="1"/>
  <c r="AU7" i="5"/>
  <c r="U52" i="4" s="1"/>
  <c r="AS7" i="5"/>
  <c r="AR7" i="5"/>
  <c r="AQ7" i="5"/>
  <c r="AP7" i="5"/>
  <c r="FE32" i="4" s="1"/>
  <c r="AO7" i="5"/>
  <c r="AN7" i="5"/>
  <c r="AM7" i="5"/>
  <c r="AL7" i="5"/>
  <c r="FX31" i="4" s="1"/>
  <c r="AK7" i="5"/>
  <c r="AJ7" i="5"/>
  <c r="AH7" i="5"/>
  <c r="AG7" i="5"/>
  <c r="BZ32" i="4" s="1"/>
  <c r="AF7" i="5"/>
  <c r="BG32" i="4" s="1"/>
  <c r="AE7" i="5"/>
  <c r="AN32" i="4" s="1"/>
  <c r="AD7" i="5"/>
  <c r="AC7" i="5"/>
  <c r="AB7" i="5"/>
  <c r="AA7" i="5"/>
  <c r="Z7" i="5"/>
  <c r="AN31" i="4" s="1"/>
  <c r="Y7" i="5"/>
  <c r="U31" i="4" s="1"/>
  <c r="X7" i="5"/>
  <c r="LJ10" i="4" s="1"/>
  <c r="W7" i="5"/>
  <c r="JQ10" i="4" s="1"/>
  <c r="V7" i="5"/>
  <c r="HX10" i="4" s="1"/>
  <c r="U7" i="5"/>
  <c r="LJ8" i="4" s="1"/>
  <c r="T7" i="5"/>
  <c r="S7" i="5"/>
  <c r="R7" i="5"/>
  <c r="Q7" i="5"/>
  <c r="P7" i="5"/>
  <c r="O7" i="5"/>
  <c r="N7" i="5"/>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HJ53" i="4"/>
  <c r="GQ53" i="4"/>
  <c r="FX53" i="4"/>
  <c r="EL53" i="4"/>
  <c r="CS53" i="4"/>
  <c r="BG53" i="4"/>
  <c r="AN53" i="4"/>
  <c r="U53" i="4"/>
  <c r="JV52" i="4"/>
  <c r="FE52" i="4"/>
  <c r="EL52" i="4"/>
  <c r="BZ52" i="4"/>
  <c r="HJ32" i="4"/>
  <c r="GQ32" i="4"/>
  <c r="FX32" i="4"/>
  <c r="EL32" i="4"/>
  <c r="CS32" i="4"/>
  <c r="U32" i="4"/>
  <c r="LH31" i="4"/>
  <c r="KO31" i="4"/>
  <c r="JV31" i="4"/>
  <c r="JC31" i="4"/>
  <c r="HJ31" i="4"/>
  <c r="GQ31" i="4"/>
  <c r="FE31" i="4"/>
  <c r="EL31" i="4"/>
  <c r="CS31" i="4"/>
  <c r="BZ31" i="4"/>
  <c r="BG31" i="4"/>
  <c r="DU10" i="4"/>
  <c r="CF10" i="4"/>
  <c r="B10" i="4"/>
  <c r="JQ8" i="4"/>
  <c r="HX8" i="4"/>
  <c r="FJ8" i="4"/>
  <c r="B6" i="4"/>
  <c r="B11" i="5" l="1"/>
  <c r="KA76" i="4" s="1"/>
  <c r="F11" i="5"/>
  <c r="HJ30" i="4" s="1"/>
  <c r="BK76" i="4"/>
  <c r="LH51" i="4"/>
  <c r="GQ51" i="4"/>
  <c r="LH30" i="4"/>
  <c r="IE76" i="4"/>
  <c r="BZ51" i="4"/>
  <c r="GQ30" i="4"/>
  <c r="BZ30" i="4"/>
  <c r="LT76" i="4"/>
  <c r="C11" i="5"/>
  <c r="D11" i="5"/>
  <c r="IT76" i="4" l="1"/>
  <c r="GL76" i="4"/>
  <c r="CS51" i="4"/>
  <c r="HJ51" i="4"/>
  <c r="EL51" i="4"/>
  <c r="JC51" i="4"/>
  <c r="MA30" i="4"/>
  <c r="JC30" i="4"/>
  <c r="U51" i="4"/>
  <c r="EL30" i="4"/>
  <c r="CS30" i="4"/>
  <c r="U30" i="4"/>
  <c r="R76" i="4"/>
  <c r="MI76" i="4"/>
  <c r="BZ76" i="4"/>
  <c r="MA51" i="4"/>
  <c r="HA76" i="4"/>
  <c r="AN51" i="4"/>
  <c r="FE30" i="4"/>
  <c r="AN30" i="4"/>
  <c r="AG76" i="4"/>
  <c r="JV51" i="4"/>
  <c r="KP76" i="4"/>
  <c r="FE51" i="4"/>
  <c r="JV30" i="4"/>
  <c r="BG30" i="4"/>
  <c r="AV76" i="4"/>
  <c r="KO51" i="4"/>
  <c r="LE76" i="4"/>
  <c r="FX51" i="4"/>
  <c r="KO30" i="4"/>
  <c r="HP76" i="4"/>
  <c r="BG51" i="4"/>
  <c r="FX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<sst xmlns="http://schemas.openxmlformats.org/spreadsheetml/2006/main" count="278" uniqueCount="143">
  <si>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</si>
  <si>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</si>
  <si>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</si>
  <si>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</si>
  <si>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</si>
  <si>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</si>
  <si>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</si>
  <si>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</si>
  <si>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</si>
  <si>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</si>
  <si>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</si>
  <si>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</si>
  <si>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</si>
  <si>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</si>
  <si>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</si>
  <si>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</si>
  <si>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</si>
  <si>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</si>
  <si>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</si>
  <si>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</si>
  <si>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</si>
  <si>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</si>
  <si>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</si>
  <si>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</si>
  <si>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</si>
  <si>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</si>
  <si>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</si>
  <si>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</si>
  <si>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</si>
  <si>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</si>
  <si>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</si>
  <si>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</si>
  <si>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</si>
  <si>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</si>
  <si>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</si>
  <si>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</si>
  <si>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</si>
  <si>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</si>
  <si>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</si>
  <si>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</si>
  <si>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</si>
  <si>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</si>
  <si>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</si>
  <si>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</si>
  <si>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</si>
  <si>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</si>
  <si>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</si>
  <si>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</si>
  <si>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</si>
  <si>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</si>
  <si>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</si>
  <si>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</si>
  <si>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</si>
  <si>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</si>
  <si>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</si>
  <si>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</si>
  <si>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</si>
  <si>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</si>
  <si>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</si>
  <si>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</si>
  <si>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</si>
  <si>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</si>
  <si>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</si>
  <si>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</si>
  <si>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</si>
  <si>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</si>
  <si>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</si>
  <si>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</si>
  <si>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</si>
  <si>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</si>
  <si>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</si>
  <si>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</si>
  <si>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</si>
  <si>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</si>
  <si>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</si>
  <si>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</si>
  <si>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</si>
  <si>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</si>
  <si>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</si>
  <si>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</si>
  <si>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</si>
  <si>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</si>
  <si>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</si>
  <si>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</si>
  <si>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</si>
  <si>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</si>
  <si>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</si>
  <si>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</si>
  <si>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</si>
  <si>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</si>
  <si>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</si>
  <si>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</si>
  <si>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</si>
  <si>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</si>
  <si>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</si>
  <si>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</si>
  <si>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</si>
  <si>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</si>
  <si>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</si>
  <si>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</si>
  <si>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</si>
  <si>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</si>
  <si>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</si>
  <si>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</si>
  <si>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</si>
  <si>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</si>
  <si>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</si>
  <si>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当該値(N-4)</t>
    <phoneticPr fontId="5"/>
  </si>
  <si>
    <t>当該値(N)</t>
    <phoneticPr fontId="5"/>
  </si>
  <si>
    <t>当該値(N-3)</t>
    <phoneticPr fontId="5"/>
  </si>
  <si>
    <t>当該値(N-2)</t>
    <phoneticPr fontId="5"/>
  </si>
  <si>
    <t>当該値(N)</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</si>
  <si>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</si>
  <si>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</si>
  <si>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</si>
  <si>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</si>
  <si>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</si>
  <si>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</si>
  <si>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</si>
  <si>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</si>
  <si>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</si>
  <si>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</si>
  <si>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諫早市</t>
  </si>
  <si>
    <t>諫早市高城駐車場</t>
  </si>
  <si>
    <t>法非適用</t>
  </si>
  <si>
    <t>駐車場整備事業</t>
  </si>
  <si>
    <t>-</t>
  </si>
  <si>
    <t>Ａ１Ｂ２</t>
  </si>
  <si>
    <t>非設置</t>
  </si>
  <si>
    <t>該当数値なし</t>
  </si>
  <si>
    <t>都市計画駐車場 届出駐車場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</si>
  <si>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</si>
  <si>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</si>
  <si>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</si>
  <si>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</si>
  <si>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</si>
  <si>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</si>
  <si>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</si>
  <si>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</si>
  <si>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施設は、平成９年２月の供用開始から２７年が経過しており、経年劣化を原因とする費用の嵩む補修箇所がある。また、新型コロナウイルス感染症が「５類感染症」に移行したものの、収入減が続いている。
　今後も市街地を訪れる市民のための駐車場として利用していただくために、必要な設備改修等を計画的に行いながら健全経営を図っていく。
　また、施設の状況に応じて、一般会計からの繰り入れを伴う大規模改修を計画する。</t>
    <rPh sb="71" eb="72">
      <t>ルイ</t>
    </rPh>
    <rPh sb="72" eb="75">
      <t>カンセンショウ</t>
    </rPh>
    <rPh sb="77" eb="79">
      <t>イコウ</t>
    </rPh>
    <rPh sb="89" eb="90">
      <t>ツヅ</t>
    </rPh>
    <phoneticPr fontId="5"/>
  </si>
  <si>
    <t xml:space="preserve">　新型コロナウイルス感染症のため中止となっていたイベント等が徐々に通常通りの開催されるようになったが、当駐車場においては、令和２年度以降、稼働率が１００％を下回る状況が続いている。
　「５類感染症」に移行したことから、令和４年度と比較して稼働率は増加している。引き続きイベント等が開催されることで稼働率の回復を見込む。
</t>
    <rPh sb="94" eb="95">
      <t>ルイ</t>
    </rPh>
    <rPh sb="95" eb="98">
      <t>カンセンショウ</t>
    </rPh>
    <rPh sb="100" eb="102">
      <t>イコウ</t>
    </rPh>
    <rPh sb="109" eb="111">
      <t>レイワ</t>
    </rPh>
    <rPh sb="112" eb="114">
      <t>ネンド</t>
    </rPh>
    <rPh sb="115" eb="117">
      <t>ヒカク</t>
    </rPh>
    <rPh sb="119" eb="122">
      <t>カドウリツ</t>
    </rPh>
    <rPh sb="123" eb="125">
      <t>ゾウカ</t>
    </rPh>
    <rPh sb="130" eb="131">
      <t>ヒ</t>
    </rPh>
    <rPh sb="132" eb="133">
      <t>ツヅ</t>
    </rPh>
    <rPh sb="138" eb="139">
      <t>ナド</t>
    </rPh>
    <rPh sb="140" eb="142">
      <t>カイサイ</t>
    </rPh>
    <rPh sb="148" eb="151">
      <t>カドウリツ</t>
    </rPh>
    <rPh sb="152" eb="154">
      <t>カイフク</t>
    </rPh>
    <rPh sb="155" eb="157">
      <t>ミコ</t>
    </rPh>
    <phoneticPr fontId="5"/>
  </si>
  <si>
    <t>　当駐車場が供用を開始してから２７年が経過し、経年劣化に伴う資産が嵩む改修箇所が多く見られる。
　現在は、関係団体及び管理業者と密に連携をとり、緊急性の高い改修箇所から改修工事を行うよう計画している。
※⑧設備投資見込額については、135千円となっているが、155,407千円が正である。</t>
    <rPh sb="84" eb="88">
      <t>カイシュウコウジ</t>
    </rPh>
    <rPh sb="89" eb="90">
      <t>オコナ</t>
    </rPh>
    <rPh sb="93" eb="95">
      <t>ケイカク</t>
    </rPh>
    <phoneticPr fontId="5"/>
  </si>
  <si>
    <t>　令和４年度と比較し、新型コロナウイルス感染症が令和５年５月に「５類感染症」へ移行したことから、影響は弱まっていると考えるが、コロナ禍前の水準までは回復していない。今後は更に影響が弱まり、イベント等の増加による収入増が見込める。
　①収益的収支比率、④売上高ＧОＰ比率、⑤ＥＢＩＴＤＡは、令和４年度に比べ、総費用の増により数値が減少している。
　②他会計補助金比率、③駐車台数一台当たりの他会計補助金額については、一般会計からの繰り入れを行わなかったため、０となっている。
※①収益的収支比率については、R5年度の当該値が163.0とあるが、162.9が正である。
※⑤ＥＢＩＴＤＡについては、R4年度の当該値が13千円、R5年度が12,221千円となっているが、R4年度は13,104千円、R5年度は12,211千円が正である。</t>
    <rPh sb="2" eb="4">
      <t>レイワ</t>
    </rPh>
    <rPh sb="5" eb="7">
      <t>ネンド</t>
    </rPh>
    <rPh sb="8" eb="10">
      <t>ヒカク</t>
    </rPh>
    <rPh sb="12" eb="14">
      <t>シンガタ</t>
    </rPh>
    <rPh sb="49" eb="51">
      <t>エイキョウ</t>
    </rPh>
    <rPh sb="52" eb="53">
      <t>ヨワ</t>
    </rPh>
    <rPh sb="58" eb="59">
      <t>カンガ</t>
    </rPh>
    <rPh sb="67" eb="68">
      <t>カ</t>
    </rPh>
    <rPh sb="68" eb="69">
      <t>マエ</t>
    </rPh>
    <rPh sb="70" eb="72">
      <t>スイジュン</t>
    </rPh>
    <rPh sb="75" eb="77">
      <t>カイフク</t>
    </rPh>
    <rPh sb="82" eb="84">
      <t>コンゴ</t>
    </rPh>
    <rPh sb="85" eb="86">
      <t>サラ</t>
    </rPh>
    <rPh sb="87" eb="89">
      <t>エイキョウ</t>
    </rPh>
    <rPh sb="90" eb="91">
      <t>ヨワ</t>
    </rPh>
    <rPh sb="98" eb="99">
      <t>ナド</t>
    </rPh>
    <rPh sb="100" eb="102">
      <t>ゾウカ</t>
    </rPh>
    <rPh sb="105" eb="107">
      <t>シュウニュウ</t>
    </rPh>
    <rPh sb="107" eb="108">
      <t>ゾウ</t>
    </rPh>
    <rPh sb="109" eb="111">
      <t>ミコ</t>
    </rPh>
    <rPh sb="164" eb="166">
      <t>ゲンショウ</t>
    </rPh>
    <rPh sb="240" eb="242">
      <t>シュウエキ</t>
    </rPh>
    <rPh sb="242" eb="243">
      <t>テキ</t>
    </rPh>
    <rPh sb="243" eb="247">
      <t>シュウシヒリツ</t>
    </rPh>
    <rPh sb="255" eb="257">
      <t>ネンド</t>
    </rPh>
    <rPh sb="278" eb="279">
      <t>セイ</t>
    </rPh>
    <rPh sb="314" eb="316">
      <t>ネンド</t>
    </rPh>
    <rPh sb="323" eb="325">
      <t>センエン</t>
    </rPh>
    <rPh sb="335" eb="337">
      <t>ネンド</t>
    </rPh>
    <rPh sb="349" eb="351">
      <t>ネンド</t>
    </rPh>
    <rPh sb="358" eb="360">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</si>
</sst>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198.8</c:v>
                </c:pt>
                <c:pt idx="1">
                  <c:v>155.1</c:v>
                </c:pt>
                <c:pt idx="2">
                  <c:v>152.80000000000001</c:v>
                </c:pt>
                <c:pt idx="3">
                  <c:v>173.3</c:v>
                </c:pt>
                <c:pt idx="4">
                  <c:v>163</c:v>
                </c:pt>
              </c:numCache>
            </c:numRef>
          </c:val>
          <c:extLst>
            <c:ext xmlns:c16="http://schemas.microsoft.com/office/drawing/2014/chart" uri="{C3380CC4-5D6E-409C-BE32-E72D297353CC}">
              <c16:uniqueId val="{00000000-BFC6-4184-A9F2-99438E5A4D8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BFC6-4184-A9F2-99438E5A4D8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46-4C5A-A9CD-6857F637EFE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0646-4C5A-A9CD-6857F637EFE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6FE-4252-9113-FD0B64715AA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6FE-4252-9113-FD0B64715AA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A7D-4769-B123-502BA867243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A7D-4769-B123-502BA867243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1.6</c:v>
                </c:pt>
                <c:pt idx="2">
                  <c:v>0</c:v>
                </c:pt>
                <c:pt idx="3">
                  <c:v>0</c:v>
                </c:pt>
                <c:pt idx="4">
                  <c:v>0</c:v>
                </c:pt>
              </c:numCache>
            </c:numRef>
          </c:val>
          <c:extLst>
            <c:ext xmlns:c16="http://schemas.microsoft.com/office/drawing/2014/chart" uri="{C3380CC4-5D6E-409C-BE32-E72D297353CC}">
              <c16:uniqueId val="{00000000-DD86-4036-B1BD-4572FCAF0F8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DD86-4036-B1BD-4572FCAF0F8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4</c:v>
                </c:pt>
                <c:pt idx="2">
                  <c:v>0</c:v>
                </c:pt>
                <c:pt idx="3">
                  <c:v>0</c:v>
                </c:pt>
                <c:pt idx="4">
                  <c:v>0</c:v>
                </c:pt>
              </c:numCache>
            </c:numRef>
          </c:val>
          <c:extLst>
            <c:ext xmlns:c16="http://schemas.microsoft.com/office/drawing/2014/chart" uri="{C3380CC4-5D6E-409C-BE32-E72D297353CC}">
              <c16:uniqueId val="{00000000-72CA-45E7-9C7F-315B6A84822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72CA-45E7-9C7F-315B6A84822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104.7</c:v>
                </c:pt>
                <c:pt idx="1">
                  <c:v>94.1</c:v>
                </c:pt>
                <c:pt idx="2">
                  <c:v>92.6</c:v>
                </c:pt>
                <c:pt idx="3">
                  <c:v>92.2</c:v>
                </c:pt>
                <c:pt idx="4">
                  <c:v>94.1</c:v>
                </c:pt>
              </c:numCache>
            </c:numRef>
          </c:val>
          <c:extLst>
            <c:ext xmlns:c16="http://schemas.microsoft.com/office/drawing/2014/chart" uri="{C3380CC4-5D6E-409C-BE32-E72D297353CC}">
              <c16:uniqueId val="{00000000-FFA8-40FE-92EB-0ED67BCE954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FFA8-40FE-92EB-0ED67BCE954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49.7</c:v>
                </c:pt>
                <c:pt idx="1">
                  <c:v>34.9</c:v>
                </c:pt>
                <c:pt idx="2">
                  <c:v>34.6</c:v>
                </c:pt>
                <c:pt idx="3">
                  <c:v>42.3</c:v>
                </c:pt>
                <c:pt idx="4">
                  <c:v>38.6</c:v>
                </c:pt>
              </c:numCache>
            </c:numRef>
          </c:val>
          <c:extLst>
            <c:ext xmlns:c16="http://schemas.microsoft.com/office/drawing/2014/chart" uri="{C3380CC4-5D6E-409C-BE32-E72D297353CC}">
              <c16:uniqueId val="{00000000-F9A4-4641-927A-93773589A1C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F9A4-4641-927A-93773589A1C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18521</c:v>
                </c:pt>
                <c:pt idx="1">
                  <c:v>10911</c:v>
                </c:pt>
                <c:pt idx="2">
                  <c:v>10596</c:v>
                </c:pt>
                <c:pt idx="3">
                  <c:v>13</c:v>
                </c:pt>
                <c:pt idx="4">
                  <c:v>12221</c:v>
                </c:pt>
              </c:numCache>
            </c:numRef>
          </c:val>
          <c:extLst>
            <c:ext xmlns:c16="http://schemas.microsoft.com/office/drawing/2014/chart" uri="{C3380CC4-5D6E-409C-BE32-E72D297353CC}">
              <c16:uniqueId val="{00000000-6D38-4FCF-BDC6-64221B09F32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6D38-4FCF-BDC6-64221B09F32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L1" zoomScale="80" zoomScaleNormal="80" zoomScaleSheetLayoutView="70" workbookViewId="0">
      <selection activeCell="DU10" sqref="DU10:FI1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長崎県諫早市　諫早市高城駐車場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6731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6.0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6.0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77"/>
      <c r="NF15" s="77"/>
      <c r="NG15" s="77"/>
      <c r="NH15" s="77"/>
      <c r="NI15" s="77"/>
      <c r="NJ15" s="77"/>
      <c r="NK15" s="77"/>
      <c r="NL15" s="77"/>
      <c r="NM15" s="77"/>
      <c r="NN15" s="77"/>
      <c r="NO15" s="77"/>
      <c r="NP15" s="77"/>
      <c r="NQ15" s="77"/>
      <c r="NR15" s="78"/>
    </row>
    <row r="16" spans="1:382" ht="16.0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6.0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6.0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6.0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6.0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6.0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6.0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6.0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6.0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6.0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6.0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6.0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6.0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6.0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6.0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198.8</v>
      </c>
      <c r="V31" s="98"/>
      <c r="W31" s="98"/>
      <c r="X31" s="98"/>
      <c r="Y31" s="98"/>
      <c r="Z31" s="98"/>
      <c r="AA31" s="98"/>
      <c r="AB31" s="98"/>
      <c r="AC31" s="98"/>
      <c r="AD31" s="98"/>
      <c r="AE31" s="98"/>
      <c r="AF31" s="98"/>
      <c r="AG31" s="98"/>
      <c r="AH31" s="98"/>
      <c r="AI31" s="98"/>
      <c r="AJ31" s="98"/>
      <c r="AK31" s="98"/>
      <c r="AL31" s="98"/>
      <c r="AM31" s="98"/>
      <c r="AN31" s="98">
        <f>データ!Z7</f>
        <v>155.1</v>
      </c>
      <c r="AO31" s="98"/>
      <c r="AP31" s="98"/>
      <c r="AQ31" s="98"/>
      <c r="AR31" s="98"/>
      <c r="AS31" s="98"/>
      <c r="AT31" s="98"/>
      <c r="AU31" s="98"/>
      <c r="AV31" s="98"/>
      <c r="AW31" s="98"/>
      <c r="AX31" s="98"/>
      <c r="AY31" s="98"/>
      <c r="AZ31" s="98"/>
      <c r="BA31" s="98"/>
      <c r="BB31" s="98"/>
      <c r="BC31" s="98"/>
      <c r="BD31" s="98"/>
      <c r="BE31" s="98"/>
      <c r="BF31" s="98"/>
      <c r="BG31" s="98">
        <f>データ!AA7</f>
        <v>152.80000000000001</v>
      </c>
      <c r="BH31" s="98"/>
      <c r="BI31" s="98"/>
      <c r="BJ31" s="98"/>
      <c r="BK31" s="98"/>
      <c r="BL31" s="98"/>
      <c r="BM31" s="98"/>
      <c r="BN31" s="98"/>
      <c r="BO31" s="98"/>
      <c r="BP31" s="98"/>
      <c r="BQ31" s="98"/>
      <c r="BR31" s="98"/>
      <c r="BS31" s="98"/>
      <c r="BT31" s="98"/>
      <c r="BU31" s="98"/>
      <c r="BV31" s="98"/>
      <c r="BW31" s="98"/>
      <c r="BX31" s="98"/>
      <c r="BY31" s="98"/>
      <c r="BZ31" s="98">
        <f>データ!AB7</f>
        <v>173.3</v>
      </c>
      <c r="CA31" s="98"/>
      <c r="CB31" s="98"/>
      <c r="CC31" s="98"/>
      <c r="CD31" s="98"/>
      <c r="CE31" s="98"/>
      <c r="CF31" s="98"/>
      <c r="CG31" s="98"/>
      <c r="CH31" s="98"/>
      <c r="CI31" s="98"/>
      <c r="CJ31" s="98"/>
      <c r="CK31" s="98"/>
      <c r="CL31" s="98"/>
      <c r="CM31" s="98"/>
      <c r="CN31" s="98"/>
      <c r="CO31" s="98"/>
      <c r="CP31" s="98"/>
      <c r="CQ31" s="98"/>
      <c r="CR31" s="98"/>
      <c r="CS31" s="98">
        <f>データ!AC7</f>
        <v>163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1.6</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104.7</v>
      </c>
      <c r="JD31" s="67"/>
      <c r="JE31" s="67"/>
      <c r="JF31" s="67"/>
      <c r="JG31" s="67"/>
      <c r="JH31" s="67"/>
      <c r="JI31" s="67"/>
      <c r="JJ31" s="67"/>
      <c r="JK31" s="67"/>
      <c r="JL31" s="67"/>
      <c r="JM31" s="67"/>
      <c r="JN31" s="67"/>
      <c r="JO31" s="67"/>
      <c r="JP31" s="67"/>
      <c r="JQ31" s="67"/>
      <c r="JR31" s="67"/>
      <c r="JS31" s="67"/>
      <c r="JT31" s="67"/>
      <c r="JU31" s="68"/>
      <c r="JV31" s="66">
        <f>データ!DL7</f>
        <v>94.1</v>
      </c>
      <c r="JW31" s="67"/>
      <c r="JX31" s="67"/>
      <c r="JY31" s="67"/>
      <c r="JZ31" s="67"/>
      <c r="KA31" s="67"/>
      <c r="KB31" s="67"/>
      <c r="KC31" s="67"/>
      <c r="KD31" s="67"/>
      <c r="KE31" s="67"/>
      <c r="KF31" s="67"/>
      <c r="KG31" s="67"/>
      <c r="KH31" s="67"/>
      <c r="KI31" s="67"/>
      <c r="KJ31" s="67"/>
      <c r="KK31" s="67"/>
      <c r="KL31" s="67"/>
      <c r="KM31" s="67"/>
      <c r="KN31" s="68"/>
      <c r="KO31" s="66">
        <f>データ!DM7</f>
        <v>92.6</v>
      </c>
      <c r="KP31" s="67"/>
      <c r="KQ31" s="67"/>
      <c r="KR31" s="67"/>
      <c r="KS31" s="67"/>
      <c r="KT31" s="67"/>
      <c r="KU31" s="67"/>
      <c r="KV31" s="67"/>
      <c r="KW31" s="67"/>
      <c r="KX31" s="67"/>
      <c r="KY31" s="67"/>
      <c r="KZ31" s="67"/>
      <c r="LA31" s="67"/>
      <c r="LB31" s="67"/>
      <c r="LC31" s="67"/>
      <c r="LD31" s="67"/>
      <c r="LE31" s="67"/>
      <c r="LF31" s="67"/>
      <c r="LG31" s="68"/>
      <c r="LH31" s="66">
        <f>データ!DN7</f>
        <v>92.2</v>
      </c>
      <c r="LI31" s="67"/>
      <c r="LJ31" s="67"/>
      <c r="LK31" s="67"/>
      <c r="LL31" s="67"/>
      <c r="LM31" s="67"/>
      <c r="LN31" s="67"/>
      <c r="LO31" s="67"/>
      <c r="LP31" s="67"/>
      <c r="LQ31" s="67"/>
      <c r="LR31" s="67"/>
      <c r="LS31" s="67"/>
      <c r="LT31" s="67"/>
      <c r="LU31" s="67"/>
      <c r="LV31" s="67"/>
      <c r="LW31" s="67"/>
      <c r="LX31" s="67"/>
      <c r="LY31" s="67"/>
      <c r="LZ31" s="68"/>
      <c r="MA31" s="66">
        <f>データ!DO7</f>
        <v>94.1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4</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49.7</v>
      </c>
      <c r="EM52" s="98"/>
      <c r="EN52" s="98"/>
      <c r="EO52" s="98"/>
      <c r="EP52" s="98"/>
      <c r="EQ52" s="98"/>
      <c r="ER52" s="98"/>
      <c r="ES52" s="98"/>
      <c r="ET52" s="98"/>
      <c r="EU52" s="98"/>
      <c r="EV52" s="98"/>
      <c r="EW52" s="98"/>
      <c r="EX52" s="98"/>
      <c r="EY52" s="98"/>
      <c r="EZ52" s="98"/>
      <c r="FA52" s="98"/>
      <c r="FB52" s="98"/>
      <c r="FC52" s="98"/>
      <c r="FD52" s="98"/>
      <c r="FE52" s="98">
        <f>データ!BG7</f>
        <v>34.9</v>
      </c>
      <c r="FF52" s="98"/>
      <c r="FG52" s="98"/>
      <c r="FH52" s="98"/>
      <c r="FI52" s="98"/>
      <c r="FJ52" s="98"/>
      <c r="FK52" s="98"/>
      <c r="FL52" s="98"/>
      <c r="FM52" s="98"/>
      <c r="FN52" s="98"/>
      <c r="FO52" s="98"/>
      <c r="FP52" s="98"/>
      <c r="FQ52" s="98"/>
      <c r="FR52" s="98"/>
      <c r="FS52" s="98"/>
      <c r="FT52" s="98"/>
      <c r="FU52" s="98"/>
      <c r="FV52" s="98"/>
      <c r="FW52" s="98"/>
      <c r="FX52" s="98">
        <f>データ!BH7</f>
        <v>34.6</v>
      </c>
      <c r="FY52" s="98"/>
      <c r="FZ52" s="98"/>
      <c r="GA52" s="98"/>
      <c r="GB52" s="98"/>
      <c r="GC52" s="98"/>
      <c r="GD52" s="98"/>
      <c r="GE52" s="98"/>
      <c r="GF52" s="98"/>
      <c r="GG52" s="98"/>
      <c r="GH52" s="98"/>
      <c r="GI52" s="98"/>
      <c r="GJ52" s="98"/>
      <c r="GK52" s="98"/>
      <c r="GL52" s="98"/>
      <c r="GM52" s="98"/>
      <c r="GN52" s="98"/>
      <c r="GO52" s="98"/>
      <c r="GP52" s="98"/>
      <c r="GQ52" s="98">
        <f>データ!BI7</f>
        <v>42.3</v>
      </c>
      <c r="GR52" s="98"/>
      <c r="GS52" s="98"/>
      <c r="GT52" s="98"/>
      <c r="GU52" s="98"/>
      <c r="GV52" s="98"/>
      <c r="GW52" s="98"/>
      <c r="GX52" s="98"/>
      <c r="GY52" s="98"/>
      <c r="GZ52" s="98"/>
      <c r="HA52" s="98"/>
      <c r="HB52" s="98"/>
      <c r="HC52" s="98"/>
      <c r="HD52" s="98"/>
      <c r="HE52" s="98"/>
      <c r="HF52" s="98"/>
      <c r="HG52" s="98"/>
      <c r="HH52" s="98"/>
      <c r="HI52" s="98"/>
      <c r="HJ52" s="98">
        <f>データ!BJ7</f>
        <v>38.6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18521</v>
      </c>
      <c r="JD52" s="97"/>
      <c r="JE52" s="97"/>
      <c r="JF52" s="97"/>
      <c r="JG52" s="97"/>
      <c r="JH52" s="97"/>
      <c r="JI52" s="97"/>
      <c r="JJ52" s="97"/>
      <c r="JK52" s="97"/>
      <c r="JL52" s="97"/>
      <c r="JM52" s="97"/>
      <c r="JN52" s="97"/>
      <c r="JO52" s="97"/>
      <c r="JP52" s="97"/>
      <c r="JQ52" s="97"/>
      <c r="JR52" s="97"/>
      <c r="JS52" s="97"/>
      <c r="JT52" s="97"/>
      <c r="JU52" s="97"/>
      <c r="JV52" s="97">
        <f>データ!BR7</f>
        <v>10911</v>
      </c>
      <c r="JW52" s="97"/>
      <c r="JX52" s="97"/>
      <c r="JY52" s="97"/>
      <c r="JZ52" s="97"/>
      <c r="KA52" s="97"/>
      <c r="KB52" s="97"/>
      <c r="KC52" s="97"/>
      <c r="KD52" s="97"/>
      <c r="KE52" s="97"/>
      <c r="KF52" s="97"/>
      <c r="KG52" s="97"/>
      <c r="KH52" s="97"/>
      <c r="KI52" s="97"/>
      <c r="KJ52" s="97"/>
      <c r="KK52" s="97"/>
      <c r="KL52" s="97"/>
      <c r="KM52" s="97"/>
      <c r="KN52" s="97"/>
      <c r="KO52" s="97">
        <f>データ!BS7</f>
        <v>10596</v>
      </c>
      <c r="KP52" s="97"/>
      <c r="KQ52" s="97"/>
      <c r="KR52" s="97"/>
      <c r="KS52" s="97"/>
      <c r="KT52" s="97"/>
      <c r="KU52" s="97"/>
      <c r="KV52" s="97"/>
      <c r="KW52" s="97"/>
      <c r="KX52" s="97"/>
      <c r="KY52" s="97"/>
      <c r="KZ52" s="97"/>
      <c r="LA52" s="97"/>
      <c r="LB52" s="97"/>
      <c r="LC52" s="97"/>
      <c r="LD52" s="97"/>
      <c r="LE52" s="97"/>
      <c r="LF52" s="97"/>
      <c r="LG52" s="97"/>
      <c r="LH52" s="97">
        <f>データ!BT7</f>
        <v>13</v>
      </c>
      <c r="LI52" s="97"/>
      <c r="LJ52" s="97"/>
      <c r="LK52" s="97"/>
      <c r="LL52" s="97"/>
      <c r="LM52" s="97"/>
      <c r="LN52" s="97"/>
      <c r="LO52" s="97"/>
      <c r="LP52" s="97"/>
      <c r="LQ52" s="97"/>
      <c r="LR52" s="97"/>
      <c r="LS52" s="97"/>
      <c r="LT52" s="97"/>
      <c r="LU52" s="97"/>
      <c r="LV52" s="97"/>
      <c r="LW52" s="97"/>
      <c r="LX52" s="97"/>
      <c r="LY52" s="97"/>
      <c r="LZ52" s="97"/>
      <c r="MA52" s="97">
        <f>データ!BU7</f>
        <v>12221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42340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135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dx2xS7DG5nhoR8YxnLK/DCd7nOQdsDzyHWY1hNVefl9CQMRaP2XcPDLY7f1dUx6SufNlsHv+kwbY/jGfijBqFA==" saltValue="wwPHnQD2b20ph+KiA6Lm/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105</v>
      </c>
      <c r="AW5" s="47" t="s">
        <v>91</v>
      </c>
      <c r="AX5" s="47" t="s">
        <v>106</v>
      </c>
      <c r="AY5" s="47" t="s">
        <v>93</v>
      </c>
      <c r="AZ5" s="47" t="s">
        <v>94</v>
      </c>
      <c r="BA5" s="47" t="s">
        <v>95</v>
      </c>
      <c r="BB5" s="47" t="s">
        <v>96</v>
      </c>
      <c r="BC5" s="47" t="s">
        <v>97</v>
      </c>
      <c r="BD5" s="47" t="s">
        <v>98</v>
      </c>
      <c r="BE5" s="47" t="s">
        <v>99</v>
      </c>
      <c r="BF5" s="47" t="s">
        <v>107</v>
      </c>
      <c r="BG5" s="47" t="s">
        <v>105</v>
      </c>
      <c r="BH5" s="47" t="s">
        <v>102</v>
      </c>
      <c r="BI5" s="47" t="s">
        <v>92</v>
      </c>
      <c r="BJ5" s="47" t="s">
        <v>93</v>
      </c>
      <c r="BK5" s="47" t="s">
        <v>94</v>
      </c>
      <c r="BL5" s="47" t="s">
        <v>95</v>
      </c>
      <c r="BM5" s="47" t="s">
        <v>96</v>
      </c>
      <c r="BN5" s="47" t="s">
        <v>97</v>
      </c>
      <c r="BO5" s="47" t="s">
        <v>98</v>
      </c>
      <c r="BP5" s="47" t="s">
        <v>99</v>
      </c>
      <c r="BQ5" s="47" t="s">
        <v>100</v>
      </c>
      <c r="BR5" s="47" t="s">
        <v>90</v>
      </c>
      <c r="BS5" s="47" t="s">
        <v>91</v>
      </c>
      <c r="BT5" s="47" t="s">
        <v>106</v>
      </c>
      <c r="BU5" s="47" t="s">
        <v>93</v>
      </c>
      <c r="BV5" s="47" t="s">
        <v>94</v>
      </c>
      <c r="BW5" s="47" t="s">
        <v>95</v>
      </c>
      <c r="BX5" s="47" t="s">
        <v>96</v>
      </c>
      <c r="BY5" s="47" t="s">
        <v>97</v>
      </c>
      <c r="BZ5" s="47" t="s">
        <v>98</v>
      </c>
      <c r="CA5" s="47" t="s">
        <v>99</v>
      </c>
      <c r="CB5" s="47" t="s">
        <v>100</v>
      </c>
      <c r="CC5" s="47" t="s">
        <v>90</v>
      </c>
      <c r="CD5" s="47" t="s">
        <v>102</v>
      </c>
      <c r="CE5" s="47" t="s">
        <v>92</v>
      </c>
      <c r="CF5" s="47" t="s">
        <v>108</v>
      </c>
      <c r="CG5" s="47" t="s">
        <v>94</v>
      </c>
      <c r="CH5" s="47" t="s">
        <v>95</v>
      </c>
      <c r="CI5" s="47" t="s">
        <v>96</v>
      </c>
      <c r="CJ5" s="47" t="s">
        <v>97</v>
      </c>
      <c r="CK5" s="47" t="s">
        <v>98</v>
      </c>
      <c r="CL5" s="47" t="s">
        <v>99</v>
      </c>
      <c r="CM5" s="145"/>
      <c r="CN5" s="145"/>
      <c r="CO5" s="47" t="s">
        <v>100</v>
      </c>
      <c r="CP5" s="47" t="s">
        <v>109</v>
      </c>
      <c r="CQ5" s="47" t="s">
        <v>110</v>
      </c>
      <c r="CR5" s="47" t="s">
        <v>106</v>
      </c>
      <c r="CS5" s="47" t="s">
        <v>111</v>
      </c>
      <c r="CT5" s="47" t="s">
        <v>94</v>
      </c>
      <c r="CU5" s="47" t="s">
        <v>95</v>
      </c>
      <c r="CV5" s="47" t="s">
        <v>96</v>
      </c>
      <c r="CW5" s="47" t="s">
        <v>97</v>
      </c>
      <c r="CX5" s="47" t="s">
        <v>98</v>
      </c>
      <c r="CY5" s="47" t="s">
        <v>99</v>
      </c>
      <c r="CZ5" s="47" t="s">
        <v>104</v>
      </c>
      <c r="DA5" s="47" t="s">
        <v>109</v>
      </c>
      <c r="DB5" s="47" t="s">
        <v>112</v>
      </c>
      <c r="DC5" s="47" t="s">
        <v>113</v>
      </c>
      <c r="DD5" s="47" t="s">
        <v>114</v>
      </c>
      <c r="DE5" s="47" t="s">
        <v>94</v>
      </c>
      <c r="DF5" s="47" t="s">
        <v>95</v>
      </c>
      <c r="DG5" s="47" t="s">
        <v>96</v>
      </c>
      <c r="DH5" s="47" t="s">
        <v>97</v>
      </c>
      <c r="DI5" s="47" t="s">
        <v>98</v>
      </c>
      <c r="DJ5" s="47" t="s">
        <v>35</v>
      </c>
      <c r="DK5" s="47" t="s">
        <v>115</v>
      </c>
      <c r="DL5" s="47" t="s">
        <v>109</v>
      </c>
      <c r="DM5" s="47" t="s">
        <v>102</v>
      </c>
      <c r="DN5" s="47" t="s">
        <v>106</v>
      </c>
      <c r="DO5" s="47" t="s">
        <v>93</v>
      </c>
      <c r="DP5" s="47" t="s">
        <v>94</v>
      </c>
      <c r="DQ5" s="47" t="s">
        <v>95</v>
      </c>
      <c r="DR5" s="47" t="s">
        <v>96</v>
      </c>
      <c r="DS5" s="47" t="s">
        <v>97</v>
      </c>
      <c r="DT5" s="47" t="s">
        <v>98</v>
      </c>
      <c r="DU5" s="47" t="s">
        <v>99</v>
      </c>
    </row>
    <row r="6" spans="1:125" s="54" customFormat="1" x14ac:dyDescent="0.2">
      <c r="A6" s="37" t="s">
        <v>116</v>
      </c>
      <c r="B6" s="48">
        <f>B8</f>
        <v>2023</v>
      </c>
      <c r="C6" s="48">
        <f t="shared" ref="C6:X6" si="1">C8</f>
        <v>422045</v>
      </c>
      <c r="D6" s="48">
        <f t="shared" si="1"/>
        <v>47</v>
      </c>
      <c r="E6" s="48">
        <f t="shared" si="1"/>
        <v>14</v>
      </c>
      <c r="F6" s="48">
        <f t="shared" si="1"/>
        <v>0</v>
      </c>
      <c r="G6" s="48">
        <f t="shared" si="1"/>
        <v>1</v>
      </c>
      <c r="H6" s="48" t="str">
        <f>SUBSTITUTE(H8,"　","")</f>
        <v>長崎県諫早市</v>
      </c>
      <c r="I6" s="48" t="str">
        <f t="shared" si="1"/>
        <v>諫早市高城駐車場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27</v>
      </c>
      <c r="S6" s="50" t="str">
        <f t="shared" si="1"/>
        <v>公共施設</v>
      </c>
      <c r="T6" s="50" t="str">
        <f t="shared" si="1"/>
        <v>無</v>
      </c>
      <c r="U6" s="51">
        <f t="shared" si="1"/>
        <v>6731</v>
      </c>
      <c r="V6" s="51">
        <f t="shared" si="1"/>
        <v>256</v>
      </c>
      <c r="W6" s="51">
        <f t="shared" si="1"/>
        <v>220</v>
      </c>
      <c r="X6" s="50" t="str">
        <f t="shared" si="1"/>
        <v>無</v>
      </c>
      <c r="Y6" s="52">
        <f>IF(Y8="-",NA(),Y8)</f>
        <v>198.8</v>
      </c>
      <c r="Z6" s="52">
        <f t="shared" ref="Z6:AH6" si="2">IF(Z8="-",NA(),Z8)</f>
        <v>155.1</v>
      </c>
      <c r="AA6" s="52">
        <f t="shared" si="2"/>
        <v>152.80000000000001</v>
      </c>
      <c r="AB6" s="52">
        <f t="shared" si="2"/>
        <v>173.3</v>
      </c>
      <c r="AC6" s="52">
        <f t="shared" si="2"/>
        <v>163</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1.6</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4</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49.7</v>
      </c>
      <c r="BG6" s="52">
        <f t="shared" ref="BG6:BO6" si="5">IF(BG8="-",NA(),BG8)</f>
        <v>34.9</v>
      </c>
      <c r="BH6" s="52">
        <f t="shared" si="5"/>
        <v>34.6</v>
      </c>
      <c r="BI6" s="52">
        <f t="shared" si="5"/>
        <v>42.3</v>
      </c>
      <c r="BJ6" s="52">
        <f t="shared" si="5"/>
        <v>38.6</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18521</v>
      </c>
      <c r="BR6" s="53">
        <f t="shared" ref="BR6:BZ6" si="6">IF(BR8="-",NA(),BR8)</f>
        <v>10911</v>
      </c>
      <c r="BS6" s="53">
        <f t="shared" si="6"/>
        <v>10596</v>
      </c>
      <c r="BT6" s="53">
        <f t="shared" si="6"/>
        <v>13</v>
      </c>
      <c r="BU6" s="53">
        <f t="shared" si="6"/>
        <v>12221</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117</v>
      </c>
      <c r="CM6" s="51">
        <f t="shared" ref="CM6:CN6" si="7">CM8</f>
        <v>42340</v>
      </c>
      <c r="CN6" s="51">
        <f t="shared" si="7"/>
        <v>135</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104.7</v>
      </c>
      <c r="DL6" s="52">
        <f t="shared" ref="DL6:DT6" si="9">IF(DL8="-",NA(),DL8)</f>
        <v>94.1</v>
      </c>
      <c r="DM6" s="52">
        <f t="shared" si="9"/>
        <v>92.6</v>
      </c>
      <c r="DN6" s="52">
        <f t="shared" si="9"/>
        <v>92.2</v>
      </c>
      <c r="DO6" s="52">
        <f t="shared" si="9"/>
        <v>94.1</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
      <c r="A7" s="37" t="s">
        <v>119</v>
      </c>
      <c r="B7" s="48">
        <f t="shared" ref="B7:X7" si="10">B8</f>
        <v>2023</v>
      </c>
      <c r="C7" s="48">
        <f t="shared" si="10"/>
        <v>422045</v>
      </c>
      <c r="D7" s="48">
        <f t="shared" si="10"/>
        <v>47</v>
      </c>
      <c r="E7" s="48">
        <f t="shared" si="10"/>
        <v>14</v>
      </c>
      <c r="F7" s="48">
        <f t="shared" si="10"/>
        <v>0</v>
      </c>
      <c r="G7" s="48">
        <f t="shared" si="10"/>
        <v>1</v>
      </c>
      <c r="H7" s="48" t="str">
        <f t="shared" si="10"/>
        <v>長崎県　諫早市</v>
      </c>
      <c r="I7" s="48" t="str">
        <f t="shared" si="10"/>
        <v>諫早市高城駐車場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27</v>
      </c>
      <c r="S7" s="50" t="str">
        <f t="shared" si="10"/>
        <v>公共施設</v>
      </c>
      <c r="T7" s="50" t="str">
        <f t="shared" si="10"/>
        <v>無</v>
      </c>
      <c r="U7" s="51">
        <f t="shared" si="10"/>
        <v>6731</v>
      </c>
      <c r="V7" s="51">
        <f t="shared" si="10"/>
        <v>256</v>
      </c>
      <c r="W7" s="51">
        <f t="shared" si="10"/>
        <v>220</v>
      </c>
      <c r="X7" s="50" t="str">
        <f t="shared" si="10"/>
        <v>無</v>
      </c>
      <c r="Y7" s="52">
        <f>Y8</f>
        <v>198.8</v>
      </c>
      <c r="Z7" s="52">
        <f t="shared" ref="Z7:AH7" si="11">Z8</f>
        <v>155.1</v>
      </c>
      <c r="AA7" s="52">
        <f t="shared" si="11"/>
        <v>152.80000000000001</v>
      </c>
      <c r="AB7" s="52">
        <f t="shared" si="11"/>
        <v>173.3</v>
      </c>
      <c r="AC7" s="52">
        <f t="shared" si="11"/>
        <v>163</v>
      </c>
      <c r="AD7" s="52">
        <f t="shared" si="11"/>
        <v>230.7</v>
      </c>
      <c r="AE7" s="52">
        <f t="shared" si="11"/>
        <v>166.4</v>
      </c>
      <c r="AF7" s="52">
        <f t="shared" si="11"/>
        <v>177.9</v>
      </c>
      <c r="AG7" s="52">
        <f t="shared" si="11"/>
        <v>183.3</v>
      </c>
      <c r="AH7" s="52">
        <f t="shared" si="11"/>
        <v>186.3</v>
      </c>
      <c r="AI7" s="49"/>
      <c r="AJ7" s="52">
        <f>AJ8</f>
        <v>0</v>
      </c>
      <c r="AK7" s="52">
        <f t="shared" ref="AK7:AS7" si="12">AK8</f>
        <v>1.6</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4</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49.7</v>
      </c>
      <c r="BG7" s="52">
        <f t="shared" ref="BG7:BO7" si="14">BG8</f>
        <v>34.9</v>
      </c>
      <c r="BH7" s="52">
        <f t="shared" si="14"/>
        <v>34.6</v>
      </c>
      <c r="BI7" s="52">
        <f t="shared" si="14"/>
        <v>42.3</v>
      </c>
      <c r="BJ7" s="52">
        <f t="shared" si="14"/>
        <v>38.6</v>
      </c>
      <c r="BK7" s="52">
        <f t="shared" si="14"/>
        <v>36.200000000000003</v>
      </c>
      <c r="BL7" s="52">
        <f t="shared" si="14"/>
        <v>-15.8</v>
      </c>
      <c r="BM7" s="52">
        <f t="shared" si="14"/>
        <v>5</v>
      </c>
      <c r="BN7" s="52">
        <f t="shared" si="14"/>
        <v>18.399999999999999</v>
      </c>
      <c r="BO7" s="52">
        <f t="shared" si="14"/>
        <v>6.9</v>
      </c>
      <c r="BP7" s="49"/>
      <c r="BQ7" s="53">
        <f>BQ8</f>
        <v>18521</v>
      </c>
      <c r="BR7" s="53">
        <f t="shared" ref="BR7:BZ7" si="15">BR8</f>
        <v>10911</v>
      </c>
      <c r="BS7" s="53">
        <f t="shared" si="15"/>
        <v>10596</v>
      </c>
      <c r="BT7" s="53">
        <f t="shared" si="15"/>
        <v>13</v>
      </c>
      <c r="BU7" s="53">
        <f t="shared" si="15"/>
        <v>12221</v>
      </c>
      <c r="BV7" s="53">
        <f t="shared" si="15"/>
        <v>24482</v>
      </c>
      <c r="BW7" s="53">
        <f t="shared" si="15"/>
        <v>13494</v>
      </c>
      <c r="BX7" s="53">
        <f t="shared" si="15"/>
        <v>17746</v>
      </c>
      <c r="BY7" s="53">
        <f t="shared" si="15"/>
        <v>17293</v>
      </c>
      <c r="BZ7" s="53">
        <f t="shared" si="15"/>
        <v>18662</v>
      </c>
      <c r="CA7" s="51"/>
      <c r="CB7" s="52" t="s">
        <v>120</v>
      </c>
      <c r="CC7" s="52" t="s">
        <v>120</v>
      </c>
      <c r="CD7" s="52" t="s">
        <v>120</v>
      </c>
      <c r="CE7" s="52" t="s">
        <v>120</v>
      </c>
      <c r="CF7" s="52" t="s">
        <v>120</v>
      </c>
      <c r="CG7" s="52" t="s">
        <v>120</v>
      </c>
      <c r="CH7" s="52" t="s">
        <v>120</v>
      </c>
      <c r="CI7" s="52" t="s">
        <v>120</v>
      </c>
      <c r="CJ7" s="52" t="s">
        <v>120</v>
      </c>
      <c r="CK7" s="52" t="s">
        <v>121</v>
      </c>
      <c r="CL7" s="49"/>
      <c r="CM7" s="51">
        <f>CM8</f>
        <v>42340</v>
      </c>
      <c r="CN7" s="51">
        <f>CN8</f>
        <v>135</v>
      </c>
      <c r="CO7" s="52" t="s">
        <v>120</v>
      </c>
      <c r="CP7" s="52" t="s">
        <v>120</v>
      </c>
      <c r="CQ7" s="52" t="s">
        <v>120</v>
      </c>
      <c r="CR7" s="52" t="s">
        <v>120</v>
      </c>
      <c r="CS7" s="52" t="s">
        <v>120</v>
      </c>
      <c r="CT7" s="52" t="s">
        <v>120</v>
      </c>
      <c r="CU7" s="52" t="s">
        <v>120</v>
      </c>
      <c r="CV7" s="52" t="s">
        <v>120</v>
      </c>
      <c r="CW7" s="52" t="s">
        <v>120</v>
      </c>
      <c r="CX7" s="52" t="s">
        <v>118</v>
      </c>
      <c r="CY7" s="49"/>
      <c r="CZ7" s="52">
        <f>CZ8</f>
        <v>0</v>
      </c>
      <c r="DA7" s="52">
        <f t="shared" ref="DA7:DI7" si="16">DA8</f>
        <v>0</v>
      </c>
      <c r="DB7" s="52">
        <f t="shared" si="16"/>
        <v>0</v>
      </c>
      <c r="DC7" s="52">
        <f t="shared" si="16"/>
        <v>0</v>
      </c>
      <c r="DD7" s="52">
        <f t="shared" si="16"/>
        <v>0</v>
      </c>
      <c r="DE7" s="52">
        <f t="shared" si="16"/>
        <v>1555</v>
      </c>
      <c r="DF7" s="52">
        <f t="shared" si="16"/>
        <v>69.3</v>
      </c>
      <c r="DG7" s="52">
        <f t="shared" si="16"/>
        <v>93</v>
      </c>
      <c r="DH7" s="52">
        <f t="shared" si="16"/>
        <v>141.1</v>
      </c>
      <c r="DI7" s="52">
        <f t="shared" si="16"/>
        <v>333.3</v>
      </c>
      <c r="DJ7" s="49"/>
      <c r="DK7" s="52">
        <f>DK8</f>
        <v>104.7</v>
      </c>
      <c r="DL7" s="52">
        <f t="shared" ref="DL7:DT7" si="17">DL8</f>
        <v>94.1</v>
      </c>
      <c r="DM7" s="52">
        <f t="shared" si="17"/>
        <v>92.6</v>
      </c>
      <c r="DN7" s="52">
        <f t="shared" si="17"/>
        <v>92.2</v>
      </c>
      <c r="DO7" s="52">
        <f t="shared" si="17"/>
        <v>94.1</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
      <c r="A8" s="37"/>
      <c r="B8" s="55">
        <v>2023</v>
      </c>
      <c r="C8" s="55">
        <v>422045</v>
      </c>
      <c r="D8" s="55">
        <v>47</v>
      </c>
      <c r="E8" s="55">
        <v>14</v>
      </c>
      <c r="F8" s="55">
        <v>0</v>
      </c>
      <c r="G8" s="55">
        <v>1</v>
      </c>
      <c r="H8" s="55" t="s">
        <v>122</v>
      </c>
      <c r="I8" s="55" t="s">
        <v>123</v>
      </c>
      <c r="J8" s="55" t="s">
        <v>124</v>
      </c>
      <c r="K8" s="55" t="s">
        <v>125</v>
      </c>
      <c r="L8" s="55" t="s">
        <v>126</v>
      </c>
      <c r="M8" s="55" t="s">
        <v>127</v>
      </c>
      <c r="N8" s="55" t="s">
        <v>128</v>
      </c>
      <c r="O8" s="56" t="s">
        <v>129</v>
      </c>
      <c r="P8" s="57" t="s">
        <v>130</v>
      </c>
      <c r="Q8" s="57" t="s">
        <v>131</v>
      </c>
      <c r="R8" s="58">
        <v>27</v>
      </c>
      <c r="S8" s="57" t="s">
        <v>132</v>
      </c>
      <c r="T8" s="57" t="s">
        <v>133</v>
      </c>
      <c r="U8" s="58">
        <v>6731</v>
      </c>
      <c r="V8" s="58">
        <v>256</v>
      </c>
      <c r="W8" s="58">
        <v>220</v>
      </c>
      <c r="X8" s="57" t="s">
        <v>133</v>
      </c>
      <c r="Y8" s="59">
        <v>198.8</v>
      </c>
      <c r="Z8" s="59">
        <v>155.1</v>
      </c>
      <c r="AA8" s="59">
        <v>152.80000000000001</v>
      </c>
      <c r="AB8" s="59">
        <v>173.3</v>
      </c>
      <c r="AC8" s="59">
        <v>163</v>
      </c>
      <c r="AD8" s="59">
        <v>230.7</v>
      </c>
      <c r="AE8" s="59">
        <v>166.4</v>
      </c>
      <c r="AF8" s="59">
        <v>177.9</v>
      </c>
      <c r="AG8" s="59">
        <v>183.3</v>
      </c>
      <c r="AH8" s="59">
        <v>186.3</v>
      </c>
      <c r="AI8" s="56">
        <v>1905.8</v>
      </c>
      <c r="AJ8" s="59">
        <v>0</v>
      </c>
      <c r="AK8" s="59">
        <v>1.6</v>
      </c>
      <c r="AL8" s="59">
        <v>0</v>
      </c>
      <c r="AM8" s="59">
        <v>0</v>
      </c>
      <c r="AN8" s="59">
        <v>0</v>
      </c>
      <c r="AO8" s="59">
        <v>1.7</v>
      </c>
      <c r="AP8" s="59">
        <v>9.9</v>
      </c>
      <c r="AQ8" s="59">
        <v>5.0999999999999996</v>
      </c>
      <c r="AR8" s="59">
        <v>5.6</v>
      </c>
      <c r="AS8" s="59">
        <v>7.6</v>
      </c>
      <c r="AT8" s="56">
        <v>3.9</v>
      </c>
      <c r="AU8" s="60">
        <v>0</v>
      </c>
      <c r="AV8" s="60">
        <v>4</v>
      </c>
      <c r="AW8" s="60">
        <v>0</v>
      </c>
      <c r="AX8" s="60">
        <v>0</v>
      </c>
      <c r="AY8" s="60">
        <v>0</v>
      </c>
      <c r="AZ8" s="60">
        <v>7</v>
      </c>
      <c r="BA8" s="60">
        <v>260</v>
      </c>
      <c r="BB8" s="60">
        <v>15564</v>
      </c>
      <c r="BC8" s="60">
        <v>28</v>
      </c>
      <c r="BD8" s="60">
        <v>23</v>
      </c>
      <c r="BE8" s="60">
        <v>127</v>
      </c>
      <c r="BF8" s="59">
        <v>49.7</v>
      </c>
      <c r="BG8" s="59">
        <v>34.9</v>
      </c>
      <c r="BH8" s="59">
        <v>34.6</v>
      </c>
      <c r="BI8" s="59">
        <v>42.3</v>
      </c>
      <c r="BJ8" s="59">
        <v>38.6</v>
      </c>
      <c r="BK8" s="59">
        <v>36.200000000000003</v>
      </c>
      <c r="BL8" s="59">
        <v>-15.8</v>
      </c>
      <c r="BM8" s="59">
        <v>5</v>
      </c>
      <c r="BN8" s="59">
        <v>18.399999999999999</v>
      </c>
      <c r="BO8" s="59">
        <v>6.9</v>
      </c>
      <c r="BP8" s="56">
        <v>-55.6</v>
      </c>
      <c r="BQ8" s="60">
        <v>18521</v>
      </c>
      <c r="BR8" s="60">
        <v>10911</v>
      </c>
      <c r="BS8" s="60">
        <v>10596</v>
      </c>
      <c r="BT8" s="61">
        <v>13</v>
      </c>
      <c r="BU8" s="61">
        <v>12221</v>
      </c>
      <c r="BV8" s="60">
        <v>24482</v>
      </c>
      <c r="BW8" s="60">
        <v>13494</v>
      </c>
      <c r="BX8" s="60">
        <v>17746</v>
      </c>
      <c r="BY8" s="60">
        <v>17293</v>
      </c>
      <c r="BZ8" s="60">
        <v>18662</v>
      </c>
      <c r="CA8" s="58">
        <v>12639</v>
      </c>
      <c r="CB8" s="59" t="s">
        <v>126</v>
      </c>
      <c r="CC8" s="59" t="s">
        <v>126</v>
      </c>
      <c r="CD8" s="59" t="s">
        <v>126</v>
      </c>
      <c r="CE8" s="59" t="s">
        <v>126</v>
      </c>
      <c r="CF8" s="59" t="s">
        <v>126</v>
      </c>
      <c r="CG8" s="59" t="s">
        <v>126</v>
      </c>
      <c r="CH8" s="59" t="s">
        <v>126</v>
      </c>
      <c r="CI8" s="59" t="s">
        <v>126</v>
      </c>
      <c r="CJ8" s="59" t="s">
        <v>126</v>
      </c>
      <c r="CK8" s="59" t="s">
        <v>126</v>
      </c>
      <c r="CL8" s="56" t="s">
        <v>126</v>
      </c>
      <c r="CM8" s="58">
        <v>42340</v>
      </c>
      <c r="CN8" s="58">
        <v>135</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1555</v>
      </c>
      <c r="DF8" s="59">
        <v>69.3</v>
      </c>
      <c r="DG8" s="59">
        <v>93</v>
      </c>
      <c r="DH8" s="59">
        <v>141.1</v>
      </c>
      <c r="DI8" s="59">
        <v>333.3</v>
      </c>
      <c r="DJ8" s="56">
        <v>79</v>
      </c>
      <c r="DK8" s="59">
        <v>104.7</v>
      </c>
      <c r="DL8" s="59">
        <v>94.1</v>
      </c>
      <c r="DM8" s="59">
        <v>92.6</v>
      </c>
      <c r="DN8" s="59">
        <v>92.2</v>
      </c>
      <c r="DO8" s="59">
        <v>94.1</v>
      </c>
      <c r="DP8" s="59">
        <v>164.6</v>
      </c>
      <c r="DQ8" s="59">
        <v>140.30000000000001</v>
      </c>
      <c r="DR8" s="59">
        <v>147.30000000000001</v>
      </c>
      <c r="DS8" s="59">
        <v>162.9</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