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課内共有（N)\総務課\06 財政係\01財政関係\09財政一般各種調査\Ｒ6\【R7.1.28〆】公営企業に係る経営比較分析表（令和5年度決算）の分析等について\●提出用\3.4〆切公営企業に係る経営比較分析表（令和５年度決算） の分析等について（疑義照会）\"/>
    </mc:Choice>
  </mc:AlternateContent>
  <xr:revisionPtr revIDLastSave="0" documentId="13_ncr:1_{D24185DF-115D-4256-BFA0-18E3CF2C1C9D}" xr6:coauthVersionLast="47" xr6:coauthVersionMax="47" xr10:uidLastSave="{00000000-0000-0000-0000-000000000000}"/>
  <workbookProtection workbookAlgorithmName="SHA-512" workbookHashValue="Xpu+qi7IjTWtXB3qfQJJ3TGsanlqhrjAJ5xMoMXKdcNEsZAe00R6A7ZAvAQYu6fzpbJBBRX0Txm0VeFRzzGybA==" workbookSaltValue="M5fyGoBJ0f4pvjLaeUaflQ==" workbookSpinCount="100000" lockStructure="1"/>
  <bookViews>
    <workbookView xWindow="-120" yWindow="0" windowWidth="20430" windowHeight="105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<sst xmlns="http://schemas.openxmlformats.org/spreadsheetml/2006/main" count="236" uniqueCount="120">
  <si>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</si>
  <si>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</si>
  <si>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</si>
  <si>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</si>
  <si>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</si>
  <si>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</si>
  <si>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</si>
  <si>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</si>
  <si>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</si>
  <si>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</si>
  <si>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</si>
  <si>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</si>
  <si>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</si>
  <si>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</si>
  <si>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</si>
  <si>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</si>
  <si>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</si>
  <si>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</si>
  <si>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</si>
  <si>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</si>
  <si>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</si>
  <si>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</si>
  <si>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</si>
  <si>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</si>
  <si>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</si>
  <si>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</si>
  <si>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</si>
  <si>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</si>
  <si>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</si>
  <si>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</si>
  <si>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</si>
  <si>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</si>
  <si>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</si>
  <si>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</si>
  <si>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</si>
  <si>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</si>
  <si>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</si>
  <si>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</si>
  <si>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</si>
  <si>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</si>
  <si>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</si>
  <si>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</si>
  <si>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</si>
  <si>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</si>
  <si>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</si>
  <si>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</si>
  <si>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</si>
  <si>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</si>
  <si>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</si>
  <si>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</si>
  <si>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</si>
  <si>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</si>
  <si>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</si>
  <si>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</si>
  <si>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</si>
  <si>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</si>
  <si>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</si>
  <si>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</si>
  <si>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</si>
  <si>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</si>
  <si>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</si>
  <si>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</si>
  <si>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</si>
  <si>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</si>
  <si>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</si>
  <si>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</si>
  <si>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</si>
  <si>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</si>
  <si>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</si>
  <si>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</si>
  <si>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</si>
  <si>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</si>
  <si>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</si>
  <si>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</si>
  <si>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</si>
  <si>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</si>
  <si>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</si>
  <si>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</si>
  <si>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</si>
  <si>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</si>
  <si>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</si>
  <si>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</si>
  <si>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</si>
  <si>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</si>
  <si>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</si>
  <si>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</si>
  <si>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</si>
  <si>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</si>
  <si>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</si>
  <si>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</si>
  <si>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</si>
  <si>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</si>
  <si>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</si>
  <si>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</si>
  <si>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</si>
  <si>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</si>
  <si>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</si>
  <si>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</si>
  <si>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</si>
  <si>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</si>
  <si>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</si>
  <si>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</si>
  <si>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</si>
  <si>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</si>
  <si>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</si>
  <si>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</si>
  <si>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</si>
  <si>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</si>
  <si>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</si>
  <si>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</si>
  <si>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</si>
  <si>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</si>
  <si>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</si>
  <si>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</si>
  <si>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</si>
  <si>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</si>
  <si>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</si>
  <si>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大島地区については供用開始から26年以上が経過し、斑地区については15年以上が経過しており、施設や設備の老朽化が顕著に出ているため、修繕・更新費用が徐々に多額になっていくことが問題となってくる。各施設の今後のあり方について、令和元年度に大島漁業集落排水施設機能保全計画を策定し、令和2年度に斑地区漁業集落排水施設機能保全計画を策定した。その結果を基に大島地区については、令和4年度にダウンサイジング検討業務を実施した結果、現施設を維持管理していくより、大型の合併浄化槽に切り替えた方が、安価で効率的との試算が出たため、大島漁業集落排水施設の再編に向けて、準備を進めていく。斑地区については、令和3年度に小値賀町下水道事業全体計画見直しを実施した結果、漁業集落排水を公共下水道に接続した方が有利との試算が出たため、漁業集落排水と公共下水道の統合に向けて準備を進めていく。</t>
  </si>
  <si>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phoneticPr fontId="4"/>
  </si>
  <si>
    <r>
      <t>　漁業集落排水事業は大島地区が平成10年、斑地区が平成21年に供給を開始している。令和</t>
    </r>
    <r>
      <rPr>
        <sz val="12"/>
        <rFont val="ＭＳ ゴシック"/>
        <family val="3"/>
        <charset val="128"/>
      </rPr>
      <t>5年度末現在で水洗化率は漁集全体では87.0％となっており、人口減少及び高齢化による漁村集落の過疎化が見られる。
　令和5年度の特徴を類似団体平均値と比較してみると、「経費回収率」は上回っていて、「汚水処理原価」は下回っているため、汚水処理にかかる費用が類似団体より抑えられていると考えられる。人口減少によって、「施設利用率」は未だに低い水準のまま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r>
    <r>
      <rPr>
        <sz val="11"/>
        <rFont val="ＭＳ ゴシック"/>
        <family val="3"/>
        <charset val="128"/>
      </rPr>
      <t xml:space="preserve">
</t>
    </r>
    <rPh sb="55" eb="56">
      <t>ギョ</t>
    </rPh>
    <rPh sb="85" eb="86">
      <t>ギョ</t>
    </rPh>
    <rPh sb="134" eb="135">
      <t>ウエ</t>
    </rPh>
    <rPh sb="150" eb="15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</si>
</sst>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F7-420F-9A01-F64BECFA9E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5DF7-420F-9A01-F64BECFA9E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22.22</c:v>
                </c:pt>
                <c:pt idx="1">
                  <c:v>21.6</c:v>
                </c:pt>
                <c:pt idx="2">
                  <c:v>22.22</c:v>
                </c:pt>
                <c:pt idx="3">
                  <c:v>22.22</c:v>
                </c:pt>
                <c:pt idx="4">
                  <c:v>22.22</c:v>
                </c:pt>
              </c:numCache>
            </c:numRef>
          </c:val>
          <c:extLst>
            <c:ext xmlns:c16="http://schemas.microsoft.com/office/drawing/2014/chart" uri="{C3380CC4-5D6E-409C-BE32-E72D297353CC}">
              <c16:uniqueId val="{00000000-BCBE-4669-8EF6-2B0D95A58F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BCBE-4669-8EF6-2B0D95A58F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83.64</c:v>
                </c:pt>
                <c:pt idx="1">
                  <c:v>86.12</c:v>
                </c:pt>
                <c:pt idx="2">
                  <c:v>86.29</c:v>
                </c:pt>
                <c:pt idx="3">
                  <c:v>86.91</c:v>
                </c:pt>
                <c:pt idx="4">
                  <c:v>86.96</c:v>
                </c:pt>
              </c:numCache>
            </c:numRef>
          </c:val>
          <c:extLst>
            <c:ext xmlns:c16="http://schemas.microsoft.com/office/drawing/2014/chart" uri="{C3380CC4-5D6E-409C-BE32-E72D297353CC}">
              <c16:uniqueId val="{00000000-C8D0-4BD2-B533-FC93312E28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C8D0-4BD2-B533-FC93312E28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78.42</c:v>
                </c:pt>
                <c:pt idx="1">
                  <c:v>99.98</c:v>
                </c:pt>
                <c:pt idx="2">
                  <c:v>111.94</c:v>
                </c:pt>
                <c:pt idx="3">
                  <c:v>109.09</c:v>
                </c:pt>
                <c:pt idx="4">
                  <c:v>161.68</c:v>
                </c:pt>
              </c:numCache>
            </c:numRef>
          </c:val>
          <c:extLst>
            <c:ext xmlns:c16="http://schemas.microsoft.com/office/drawing/2014/chart" uri="{C3380CC4-5D6E-409C-BE32-E72D297353CC}">
              <c16:uniqueId val="{00000000-CC41-4E4A-B7A2-AAD6527621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1-4E4A-B7A2-AAD6527621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E8-4177-8CF1-ED60A34DB1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8-4177-8CF1-ED60A34DB1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4-42BE-9AD0-DCB6670D4B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4-42BE-9AD0-DCB6670D4B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C-4DB9-8E0B-09346D5420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C-4DB9-8E0B-09346D5420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1E-44C8-AB44-BCB3F13898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1E-44C8-AB44-BCB3F13898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3612.33</c:v>
                </c:pt>
                <c:pt idx="1">
                  <c:v>3327.08</c:v>
                </c:pt>
                <c:pt idx="2">
                  <c:v>2952.96</c:v>
                </c:pt>
                <c:pt idx="3">
                  <c:v>2768.09</c:v>
                </c:pt>
                <c:pt idx="4">
                  <c:v>2861.93</c:v>
                </c:pt>
              </c:numCache>
            </c:numRef>
          </c:val>
          <c:extLst>
            <c:ext xmlns:c16="http://schemas.microsoft.com/office/drawing/2014/chart" uri="{C3380CC4-5D6E-409C-BE32-E72D297353CC}">
              <c16:uniqueId val="{00000000-3C6E-4E5B-B319-A241B0B3CE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3C6E-4E5B-B319-A241B0B3CE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34.119999999999997</c:v>
                </c:pt>
                <c:pt idx="1">
                  <c:v>17.48</c:v>
                </c:pt>
                <c:pt idx="2">
                  <c:v>36.28</c:v>
                </c:pt>
                <c:pt idx="3">
                  <c:v>20.28</c:v>
                </c:pt>
                <c:pt idx="4">
                  <c:v>99.28</c:v>
                </c:pt>
              </c:numCache>
            </c:numRef>
          </c:val>
          <c:extLst>
            <c:ext xmlns:c16="http://schemas.microsoft.com/office/drawing/2014/chart" uri="{C3380CC4-5D6E-409C-BE32-E72D297353CC}">
              <c16:uniqueId val="{00000000-DAA2-4A92-8A80-F32B83DB64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DAA2-4A92-8A80-F32B83DB64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521.37</c:v>
                </c:pt>
                <c:pt idx="1">
                  <c:v>1056.98</c:v>
                </c:pt>
                <c:pt idx="2">
                  <c:v>504.25</c:v>
                </c:pt>
                <c:pt idx="3">
                  <c:v>912.12</c:v>
                </c:pt>
                <c:pt idx="4">
                  <c:v>180.41</c:v>
                </c:pt>
              </c:numCache>
            </c:numRef>
          </c:val>
          <c:extLst>
            <c:ext xmlns:c16="http://schemas.microsoft.com/office/drawing/2014/chart" uri="{C3380CC4-5D6E-409C-BE32-E72D297353CC}">
              <c16:uniqueId val="{00000000-E546-437C-B77C-16BF8CA702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E546-437C-B77C-16BF8CA702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7" zoomScale="70" zoomScaleNormal="70" workbookViewId="0">
      <selection activeCell="CB17" sqref="CB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　小値賀町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2181</v>
      </c>
      <c r="AM8" s="41"/>
      <c r="AN8" s="41"/>
      <c r="AO8" s="41"/>
      <c r="AP8" s="41"/>
      <c r="AQ8" s="41"/>
      <c r="AR8" s="41"/>
      <c r="AS8" s="41"/>
      <c r="AT8" s="34">
        <f>データ!T6</f>
        <v>25.5</v>
      </c>
      <c r="AU8" s="34"/>
      <c r="AV8" s="34"/>
      <c r="AW8" s="34"/>
      <c r="AX8" s="34"/>
      <c r="AY8" s="34"/>
      <c r="AZ8" s="34"/>
      <c r="BA8" s="34"/>
      <c r="BB8" s="34">
        <f>データ!U6</f>
        <v>85.53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8.65</v>
      </c>
      <c r="Q10" s="34"/>
      <c r="R10" s="34"/>
      <c r="S10" s="34"/>
      <c r="T10" s="34"/>
      <c r="U10" s="34"/>
      <c r="V10" s="34"/>
      <c r="W10" s="34">
        <f>データ!Q6</f>
        <v>100</v>
      </c>
      <c r="X10" s="34"/>
      <c r="Y10" s="34"/>
      <c r="Z10" s="34"/>
      <c r="AA10" s="34"/>
      <c r="AB10" s="34"/>
      <c r="AC10" s="34"/>
      <c r="AD10" s="41">
        <f>データ!R6</f>
        <v>3190</v>
      </c>
      <c r="AE10" s="41"/>
      <c r="AF10" s="41"/>
      <c r="AG10" s="41"/>
      <c r="AH10" s="41"/>
      <c r="AI10" s="41"/>
      <c r="AJ10" s="41"/>
      <c r="AK10" s="2"/>
      <c r="AL10" s="41">
        <f>データ!V6</f>
        <v>184</v>
      </c>
      <c r="AM10" s="41"/>
      <c r="AN10" s="41"/>
      <c r="AO10" s="41"/>
      <c r="AP10" s="41"/>
      <c r="AQ10" s="41"/>
      <c r="AR10" s="41"/>
      <c r="AS10" s="41"/>
      <c r="AT10" s="34">
        <f>データ!W6</f>
        <v>0.13</v>
      </c>
      <c r="AU10" s="34"/>
      <c r="AV10" s="34"/>
      <c r="AW10" s="34"/>
      <c r="AX10" s="34"/>
      <c r="AY10" s="34"/>
      <c r="AZ10" s="34"/>
      <c r="BA10" s="34"/>
      <c r="BB10" s="34">
        <f>データ!X6</f>
        <v>1415.38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118</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43</v>
      </c>
      <c r="N86" s="12" t="s">
        <v>44</v>
      </c>
      <c r="O86" s="12" t="str">
        <f>データ!EO6</f>
        <v>【0.00】</v>
      </c>
    </row>
  </sheetData>
  <sheetProtection algorithmName="SHA-512" hashValue="ojhH7L61cSrjNPUxRcrYfgRSIKJRO2P8djmT/r31gU2SnoS0MFzqtgX0dfmNV3Bfy93++Yphrjt8P1SG4TX9gw==" saltValue="rszjtLfX+xkRhzT4nBlA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28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14" t="s">
        <v>56</v>
      </c>
      <c r="B4" s="16"/>
      <c r="C4" s="16"/>
      <c r="D4" s="16"/>
      <c r="E4" s="16"/>
      <c r="F4" s="16"/>
      <c r="G4" s="16"/>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423831</v>
      </c>
      <c r="D6" s="19">
        <f t="shared" si="3"/>
        <v>47</v>
      </c>
      <c r="E6" s="19">
        <f t="shared" si="3"/>
        <v>17</v>
      </c>
      <c r="F6" s="19">
        <f t="shared" si="3"/>
        <v>6</v>
      </c>
      <c r="G6" s="19">
        <f t="shared" si="3"/>
        <v>0</v>
      </c>
      <c r="H6" s="19" t="str">
        <f t="shared" si="3"/>
        <v>長崎県　小値賀町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8.65</v>
      </c>
      <c r="Q6" s="20">
        <f t="shared" si="3"/>
        <v>100</v>
      </c>
      <c r="R6" s="20">
        <f t="shared" si="3"/>
        <v>3190</v>
      </c>
      <c r="S6" s="20">
        <f t="shared" si="3"/>
        <v>2181</v>
      </c>
      <c r="T6" s="20">
        <f t="shared" si="3"/>
        <v>25.5</v>
      </c>
      <c r="U6" s="20">
        <f t="shared" si="3"/>
        <v>85.53</v>
      </c>
      <c r="V6" s="20">
        <f t="shared" si="3"/>
        <v>184</v>
      </c>
      <c r="W6" s="20">
        <f t="shared" si="3"/>
        <v>0.13</v>
      </c>
      <c r="X6" s="20">
        <f t="shared" si="3"/>
        <v>1415.38</v>
      </c>
      <c r="Y6" s="21">
        <f>IF(Y7="",NA(),Y7)</f>
        <v>78.42</v>
      </c>
      <c r="Z6" s="21">
        <f t="shared" ref="Z6:AH6" si="4">IF(Z7="",NA(),Z7)</f>
        <v>99.98</v>
      </c>
      <c r="AA6" s="21">
        <f t="shared" si="4"/>
        <v>111.94</v>
      </c>
      <c r="AB6" s="21">
        <f t="shared" si="4"/>
        <v>109.09</v>
      </c>
      <c r="AC6" s="21">
        <f t="shared" si="4"/>
        <v>161.68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3612.33</v>
      </c>
      <c r="BG6" s="21">
        <f t="shared" ref="BG6:BO6" si="7">IF(BG7="",NA(),BG7)</f>
        <v>3327.08</v>
      </c>
      <c r="BH6" s="21">
        <f t="shared" si="7"/>
        <v>2952.96</v>
      </c>
      <c r="BI6" s="21">
        <f t="shared" si="7"/>
        <v>2768.09</v>
      </c>
      <c r="BJ6" s="21">
        <f t="shared" si="7"/>
        <v>2861.93</v>
      </c>
      <c r="BK6" s="21">
        <f t="shared" si="7"/>
        <v>998.42</v>
      </c>
      <c r="BL6" s="21">
        <f t="shared" si="7"/>
        <v>1095.52</v>
      </c>
      <c r="BM6" s="21">
        <f t="shared" si="7"/>
        <v>1056.55</v>
      </c>
      <c r="BN6" s="21">
        <f t="shared" si="7"/>
        <v>1278.54</v>
      </c>
      <c r="BO6" s="21">
        <f t="shared" si="7"/>
        <v>1149.7</v>
      </c>
      <c r="BP6" s="20" t="str">
        <f>IF(BP7="","",IF(BP7="-","【-】","【"&amp;SUBSTITUTE(TEXT(BP7,"#,##0.00"),"-","△")&amp;"】"))</f>
        <v>【1,069.89】</v>
      </c>
      <c r="BQ6" s="21">
        <f>IF(BQ7="",NA(),BQ7)</f>
        <v>34.119999999999997</v>
      </c>
      <c r="BR6" s="21">
        <f t="shared" ref="BR6:BZ6" si="8">IF(BR7="",NA(),BR7)</f>
        <v>17.48</v>
      </c>
      <c r="BS6" s="21">
        <f t="shared" si="8"/>
        <v>36.28</v>
      </c>
      <c r="BT6" s="21">
        <f t="shared" si="8"/>
        <v>20.28</v>
      </c>
      <c r="BU6" s="21">
        <f t="shared" si="8"/>
        <v>99.28</v>
      </c>
      <c r="BV6" s="21">
        <f t="shared" si="8"/>
        <v>41.41</v>
      </c>
      <c r="BW6" s="21">
        <f t="shared" si="8"/>
        <v>39.64</v>
      </c>
      <c r="BX6" s="21">
        <f t="shared" si="8"/>
        <v>40</v>
      </c>
      <c r="BY6" s="21">
        <f t="shared" si="8"/>
        <v>38.74</v>
      </c>
      <c r="BZ6" s="21">
        <f t="shared" si="8"/>
        <v>35.96</v>
      </c>
      <c r="CA6" s="20" t="str">
        <f>IF(CA7="","",IF(CA7="-","【-】","【"&amp;SUBSTITUTE(TEXT(CA7,"#,##0.00"),"-","△")&amp;"】"))</f>
        <v>【39.89】</v>
      </c>
      <c r="CB6" s="21">
        <f>IF(CB7="",NA(),CB7)</f>
        <v>521.37</v>
      </c>
      <c r="CC6" s="21">
        <f t="shared" ref="CC6:CK6" si="9">IF(CC7="",NA(),CC7)</f>
        <v>1056.98</v>
      </c>
      <c r="CD6" s="21">
        <f t="shared" si="9"/>
        <v>504.25</v>
      </c>
      <c r="CE6" s="21">
        <f t="shared" si="9"/>
        <v>912.12</v>
      </c>
      <c r="CF6" s="21">
        <f t="shared" si="9"/>
        <v>180.41</v>
      </c>
      <c r="CG6" s="21">
        <f t="shared" si="9"/>
        <v>417.56</v>
      </c>
      <c r="CH6" s="21">
        <f t="shared" si="9"/>
        <v>449.72</v>
      </c>
      <c r="CI6" s="21">
        <f t="shared" si="9"/>
        <v>437.27</v>
      </c>
      <c r="CJ6" s="21">
        <f t="shared" si="9"/>
        <v>456.72</v>
      </c>
      <c r="CK6" s="21">
        <f t="shared" si="9"/>
        <v>481.96</v>
      </c>
      <c r="CL6" s="20" t="str">
        <f>IF(CL7="","",IF(CL7="-","【-】","【"&amp;SUBSTITUTE(TEXT(CL7,"#,##0.00"),"-","△")&amp;"】"))</f>
        <v>【426.52】</v>
      </c>
      <c r="CM6" s="21">
        <f>IF(CM7="",NA(),CM7)</f>
        <v>22.22</v>
      </c>
      <c r="CN6" s="21">
        <f t="shared" ref="CN6:CV6" si="10">IF(CN7="",NA(),CN7)</f>
        <v>21.6</v>
      </c>
      <c r="CO6" s="21">
        <f t="shared" si="10"/>
        <v>22.22</v>
      </c>
      <c r="CP6" s="21">
        <f t="shared" si="10"/>
        <v>22.22</v>
      </c>
      <c r="CQ6" s="21">
        <f t="shared" si="10"/>
        <v>22.22</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83.64</v>
      </c>
      <c r="CY6" s="21">
        <f t="shared" ref="CY6:DG6" si="11">IF(CY7="",NA(),CY7)</f>
        <v>86.12</v>
      </c>
      <c r="CZ6" s="21">
        <f t="shared" si="11"/>
        <v>86.29</v>
      </c>
      <c r="DA6" s="21">
        <f t="shared" si="11"/>
        <v>86.91</v>
      </c>
      <c r="DB6" s="21">
        <f t="shared" si="11"/>
        <v>86.96</v>
      </c>
      <c r="DC6" s="21">
        <f t="shared" si="11"/>
        <v>79.2</v>
      </c>
      <c r="DD6" s="21">
        <f t="shared" si="11"/>
        <v>79.09</v>
      </c>
      <c r="DE6" s="21">
        <f t="shared" si="11"/>
        <v>78.900000000000006</v>
      </c>
      <c r="DF6" s="21">
        <f t="shared" si="11"/>
        <v>78.03</v>
      </c>
      <c r="DG6" s="21">
        <f t="shared" si="11"/>
        <v>78.55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5" s="22" customFormat="1" x14ac:dyDescent="0.15">
      <c r="A7" s="14"/>
      <c r="B7" s="23">
        <v>2023</v>
      </c>
      <c r="C7" s="23">
        <v>423831</v>
      </c>
      <c r="D7" s="23">
        <v>47</v>
      </c>
      <c r="E7" s="23">
        <v>17</v>
      </c>
      <c r="F7" s="23">
        <v>6</v>
      </c>
      <c r="G7" s="23">
        <v>0</v>
      </c>
      <c r="H7" s="23" t="s">
        <v>97</v>
      </c>
      <c r="I7" s="23" t="s">
        <v>98</v>
      </c>
      <c r="J7" s="23" t="s">
        <v>99</v>
      </c>
      <c r="K7" s="23" t="s">
        <v>100</v>
      </c>
      <c r="L7" s="23" t="s">
        <v>101</v>
      </c>
      <c r="M7" s="23" t="s">
        <v>102</v>
      </c>
      <c r="N7" s="24" t="s">
        <v>103</v>
      </c>
      <c r="O7" s="24" t="s">
        <v>104</v>
      </c>
      <c r="P7" s="24">
        <v>8.65</v>
      </c>
      <c r="Q7" s="24">
        <v>100</v>
      </c>
      <c r="R7" s="24">
        <v>3190</v>
      </c>
      <c r="S7" s="24">
        <v>2181</v>
      </c>
      <c r="T7" s="24">
        <v>25.5</v>
      </c>
      <c r="U7" s="24">
        <v>85.53</v>
      </c>
      <c r="V7" s="24">
        <v>184</v>
      </c>
      <c r="W7" s="24">
        <v>0.13</v>
      </c>
      <c r="X7" s="24">
        <v>1415.38</v>
      </c>
      <c r="Y7" s="24">
        <v>78.42</v>
      </c>
      <c r="Z7" s="24">
        <v>99.98</v>
      </c>
      <c r="AA7" s="24">
        <v>111.94</v>
      </c>
      <c r="AB7" s="24">
        <v>109.09</v>
      </c>
      <c r="AC7" s="24">
        <v>161.68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3612.33</v>
      </c>
      <c r="BG7" s="24">
        <v>3327.08</v>
      </c>
      <c r="BH7" s="24">
        <v>2952.96</v>
      </c>
      <c r="BI7" s="24">
        <v>2768.09</v>
      </c>
      <c r="BJ7" s="24">
        <v>2861.93</v>
      </c>
      <c r="BK7" s="24">
        <v>998.42</v>
      </c>
      <c r="BL7" s="24">
        <v>1095.52</v>
      </c>
      <c r="BM7" s="24">
        <v>1056.55</v>
      </c>
      <c r="BN7" s="24">
        <v>1278.54</v>
      </c>
      <c r="BO7" s="24">
        <v>1149.7</v>
      </c>
      <c r="BP7" s="24">
        <v>1069.8900000000001</v>
      </c>
      <c r="BQ7" s="24">
        <v>34.119999999999997</v>
      </c>
      <c r="BR7" s="24">
        <v>17.48</v>
      </c>
      <c r="BS7" s="24">
        <v>36.28</v>
      </c>
      <c r="BT7" s="24">
        <v>20.28</v>
      </c>
      <c r="BU7" s="24">
        <v>99.28</v>
      </c>
      <c r="BV7" s="24">
        <v>41.41</v>
      </c>
      <c r="BW7" s="24">
        <v>39.64</v>
      </c>
      <c r="BX7" s="24">
        <v>40</v>
      </c>
      <c r="BY7" s="24">
        <v>38.74</v>
      </c>
      <c r="BZ7" s="24">
        <v>35.96</v>
      </c>
      <c r="CA7" s="24">
        <v>39.89</v>
      </c>
      <c r="CB7" s="24">
        <v>521.37</v>
      </c>
      <c r="CC7" s="24">
        <v>1056.98</v>
      </c>
      <c r="CD7" s="24">
        <v>504.25</v>
      </c>
      <c r="CE7" s="24">
        <v>912.12</v>
      </c>
      <c r="CF7" s="24">
        <v>180.41</v>
      </c>
      <c r="CG7" s="24">
        <v>417.56</v>
      </c>
      <c r="CH7" s="24">
        <v>449.72</v>
      </c>
      <c r="CI7" s="24">
        <v>437.27</v>
      </c>
      <c r="CJ7" s="24">
        <v>456.72</v>
      </c>
      <c r="CK7" s="24">
        <v>481.96</v>
      </c>
      <c r="CL7" s="24">
        <v>426.52</v>
      </c>
      <c r="CM7" s="24">
        <v>22.22</v>
      </c>
      <c r="CN7" s="24">
        <v>21.6</v>
      </c>
      <c r="CO7" s="24">
        <v>22.22</v>
      </c>
      <c r="CP7" s="24">
        <v>22.22</v>
      </c>
      <c r="CQ7" s="24">
        <v>22.22</v>
      </c>
      <c r="CR7" s="24">
        <v>32.479999999999997</v>
      </c>
      <c r="CS7" s="24">
        <v>30.19</v>
      </c>
      <c r="CT7" s="24">
        <v>28.77</v>
      </c>
      <c r="CU7" s="24">
        <v>26.22</v>
      </c>
      <c r="CV7" s="24">
        <v>26.12</v>
      </c>
      <c r="CW7" s="24">
        <v>28.16</v>
      </c>
      <c r="CX7" s="24">
        <v>83.64</v>
      </c>
      <c r="CY7" s="24">
        <v>86.12</v>
      </c>
      <c r="CZ7" s="24">
        <v>86.29</v>
      </c>
      <c r="DA7" s="24">
        <v>86.91</v>
      </c>
      <c r="DB7" s="24">
        <v>86.96</v>
      </c>
      <c r="DC7" s="24">
        <v>79.2</v>
      </c>
      <c r="DD7" s="24">
        <v>79.09</v>
      </c>
      <c r="DE7" s="24">
        <v>78.900000000000006</v>
      </c>
      <c r="DF7" s="24">
        <v>78.03</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1.6</v>
      </c>
      <c r="EL7" s="24">
        <v>0.01</v>
      </c>
      <c r="EM7" s="24">
        <v>0.01</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soumuka09</cp:lastModifiedBy>
  <dcterms:created xsi:type="dcterms:W3CDTF">2025-01-24T07:38:33Z</dcterms:created>
  <dcterms:modified xsi:type="dcterms:W3CDTF">2025-02-28T06:13:52Z</dcterms:modified>
  <cp:category/>
</cp:coreProperties>
</file>