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oumuka09\Downloads\19_小値賀町 (1)\19_小値賀町\08_下水道事業（修正版）\"/>
    </mc:Choice>
  </mc:AlternateContent>
  <xr:revisionPtr revIDLastSave="0" documentId="13_ncr:1_{A095190D-2D2B-4457-B92C-87CD7EB2F3D0}" xr6:coauthVersionLast="47" xr6:coauthVersionMax="47" xr10:uidLastSave="{00000000-0000-0000-0000-000000000000}"/>
  <workbookProtection workbookAlgorithmName="SHA-512" workbookHashValue="NxWJOI5FZVe6ewT7XSxWoQpleP0eGP4l7adS3yKGuHdMzh5sOHnLDBTgqUQGix0laxjZsWNgPBQrpUEALOW+4A==" workbookSaltValue="EmRteA6yebrlSlNX5njeEw=="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D10" i="4"/>
  <c r="AT8" i="4"/>
  <c r="AD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<sst xmlns="http://schemas.openxmlformats.org/spreadsheetml/2006/main" count="236" uniqueCount="119">
  <si>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</si>
  <si>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</si>
  <si>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</si>
  <si>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</si>
  <si>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</si>
  <si>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</si>
  <si>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</si>
  <si>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</si>
  <si>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</si>
  <si>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</si>
  <si>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</si>
  <si>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</si>
  <si>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</si>
  <si>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</si>
  <si>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</si>
  <si>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</si>
  <si>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</si>
  <si>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</si>
  <si>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</si>
  <si>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</si>
  <si>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</si>
  <si>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</si>
  <si>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</si>
  <si>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</si>
  <si>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</si>
  <si>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</si>
  <si>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</si>
  <si>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</si>
  <si>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</si>
  <si>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</si>
  <si>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</si>
  <si>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</si>
  <si>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</si>
  <si>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</si>
  <si>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</si>
  <si>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</si>
  <si>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</si>
  <si>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</si>
  <si>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</si>
  <si>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</si>
  <si>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</si>
  <si>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</si>
  <si>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</si>
  <si>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</si>
  <si>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</si>
  <si>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</si>
  <si>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</si>
  <si>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</si>
  <si>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</si>
  <si>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</si>
  <si>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</si>
  <si>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</si>
  <si>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</si>
  <si>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</si>
  <si>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</si>
  <si>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</si>
  <si>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</si>
  <si>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</si>
  <si>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</si>
  <si>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</si>
  <si>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</si>
  <si>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</si>
  <si>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</si>
  <si>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</si>
  <si>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</si>
  <si>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</si>
  <si>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</si>
  <si>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</si>
  <si>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</si>
  <si>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</si>
  <si>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</si>
  <si>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</si>
  <si>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</si>
  <si>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</si>
  <si>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</si>
  <si>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</si>
  <si>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</si>
  <si>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</si>
  <si>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</si>
  <si>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</si>
  <si>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</si>
  <si>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</si>
  <si>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</si>
  <si>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</si>
  <si>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</si>
  <si>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</si>
  <si>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</si>
  <si>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</si>
  <si>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</si>
  <si>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</si>
  <si>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</si>
  <si>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</si>
  <si>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</si>
  <si>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</si>
  <si>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</si>
  <si>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</si>
  <si>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</si>
  <si>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</si>
  <si>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</si>
  <si>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</si>
  <si>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</si>
  <si>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</si>
  <si>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</si>
  <si>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</si>
  <si>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</si>
  <si>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</si>
  <si>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</si>
  <si>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</si>
  <si>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</si>
  <si>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</si>
  <si>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</si>
  <si>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</si>
  <si>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</si>
  <si>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</si>
  <si>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</si>
  <si>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</si>
  <si>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農業集落排水事業は前方地区が平成13年、柳地区が平成16年、浜津地区が平成16年に供用を開始している。令和5年度末現在で水洗化率は農集全体では86.5％となっており、人口減少及び高齢化による農村集落の過疎化が見られる。
　令和5年度の特徴を類似団体平均値と比較してみると、「経費回収率」は上回っていて、「汚水処理原価」は下回っているため、汚水処理に係る費用が類似団体より抑えられていると考えられる。「施設利用率」は平均並みで推移も横ばいである。
　事業債の償還金が多額であり、経営状況としては、一般会計からの多額の繰入金により赤字分を補填している。
　平成28年度に策定した経営戦略をもとにさらなる水洗化率の向上を図り、経営の健全化・効率化に努める。</t>
  </si>
  <si>
    <r>
      <rPr>
        <sz val="12"/>
        <rFont val="ＭＳ ゴシック"/>
        <family val="3"/>
        <charset val="128"/>
      </rPr>
      <t>　前方地区の施設については供用開始から23年以上が経過し、柳地区・浜津地区の設備については20年以上が経過しており、施設や設備の老朽化が顕著に出ているため、修繕・更新費用が徐々に多額になっていくことが問題となってくる。各施設の今後のあり方について、令和元年度に農業集落排水施設機能診断を実施し、令和2年度に最適整備構想を策定した。その整備構想を基に令和3年度に小値賀町下水道事業全体計画見直しを実施した結果、農業集落排水を公共下水道に接続した方が有利との試算が出たため、農業集落排水と公共下水道の統合に向けて準備を進めていく。</t>
    </r>
    <rPh sb="109" eb="112">
      <t>カクシセツ</t>
    </rPh>
    <rPh sb="113" eb="115">
      <t>コンゴ</t>
    </rPh>
    <rPh sb="118" eb="119">
      <t>カタ</t>
    </rPh>
    <phoneticPr fontId="4"/>
  </si>
  <si>
    <t xml:space="preserve">　人口減少、高齢化が進む中で施設や設備の老朽化が進み、今後も維持管理費や機器の修繕・更新などにより、経費が多額になっていくことが予想される。
　人口規模や地理的要因により、下水道使用料のみでの経営は困難であり、また人口減少により使用料収入が低下することが予想される。現在、小値賀町下水道事業の計画の見直し及び変更を実施しており、今後、広域化・共同化に向けて準備を進めている所であり、下水道事業を再編することによって効率の良い下水道運営に努めてい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</si>
</sst>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67-4FCD-A682-F34A858A31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6C67-4FCD-A682-F34A858A31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50.83</c:v>
                </c:pt>
                <c:pt idx="1">
                  <c:v>49.17</c:v>
                </c:pt>
                <c:pt idx="2">
                  <c:v>50.42</c:v>
                </c:pt>
                <c:pt idx="3">
                  <c:v>52.5</c:v>
                </c:pt>
                <c:pt idx="4">
                  <c:v>52.08</c:v>
                </c:pt>
              </c:numCache>
            </c:numRef>
          </c:val>
          <c:extLst>
            <c:ext xmlns:c16="http://schemas.microsoft.com/office/drawing/2014/chart" uri="{C3380CC4-5D6E-409C-BE32-E72D297353CC}">
              <c16:uniqueId val="{00000000-804B-4128-8615-BB310018A3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04B-4128-8615-BB310018A3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81.34</c:v>
                </c:pt>
                <c:pt idx="1">
                  <c:v>79.13</c:v>
                </c:pt>
                <c:pt idx="2">
                  <c:v>82.6</c:v>
                </c:pt>
                <c:pt idx="3">
                  <c:v>84.07</c:v>
                </c:pt>
                <c:pt idx="4">
                  <c:v>86.48</c:v>
                </c:pt>
              </c:numCache>
            </c:numRef>
          </c:val>
          <c:extLst>
            <c:ext xmlns:c16="http://schemas.microsoft.com/office/drawing/2014/chart" uri="{C3380CC4-5D6E-409C-BE32-E72D297353CC}">
              <c16:uniqueId val="{00000000-A07D-44D4-AFD0-7378B1AA79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A07D-44D4-AFD0-7378B1AA79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73.400000000000006</c:v>
                </c:pt>
                <c:pt idx="1">
                  <c:v>100</c:v>
                </c:pt>
                <c:pt idx="2">
                  <c:v>107.75</c:v>
                </c:pt>
                <c:pt idx="3">
                  <c:v>100</c:v>
                </c:pt>
                <c:pt idx="4">
                  <c:v>114.28</c:v>
                </c:pt>
              </c:numCache>
            </c:numRef>
          </c:val>
          <c:extLst>
            <c:ext xmlns:c16="http://schemas.microsoft.com/office/drawing/2014/chart" uri="{C3380CC4-5D6E-409C-BE32-E72D297353CC}">
              <c16:uniqueId val="{00000000-936C-40DD-AC92-CC9D624F09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6C-40DD-AC92-CC9D624F09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5-4E9C-A0C3-5051788E97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5-4E9C-A0C3-5051788E97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7B-40F2-AF86-991484DA19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7B-40F2-AF86-991484DA19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68-4DAC-A391-B0FD7DF872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68-4DAC-A391-B0FD7DF872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87-470C-A7BC-502F9016C9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87-470C-A7BC-502F9016C9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4964.07</c:v>
                </c:pt>
                <c:pt idx="1">
                  <c:v>4641.7299999999996</c:v>
                </c:pt>
                <c:pt idx="2">
                  <c:v>4074.64</c:v>
                </c:pt>
                <c:pt idx="3">
                  <c:v>3492.26</c:v>
                </c:pt>
                <c:pt idx="4">
                  <c:v>3169.93</c:v>
                </c:pt>
              </c:numCache>
            </c:numRef>
          </c:val>
          <c:extLst>
            <c:ext xmlns:c16="http://schemas.microsoft.com/office/drawing/2014/chart" uri="{C3380CC4-5D6E-409C-BE32-E72D297353CC}">
              <c16:uniqueId val="{00000000-FC7A-44AE-A584-6779AC7183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FC7A-44AE-A584-6779AC7183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41.49</c:v>
                </c:pt>
                <c:pt idx="1">
                  <c:v>60.05</c:v>
                </c:pt>
                <c:pt idx="2">
                  <c:v>94.54</c:v>
                </c:pt>
                <c:pt idx="3">
                  <c:v>97.51</c:v>
                </c:pt>
                <c:pt idx="4">
                  <c:v>121.86</c:v>
                </c:pt>
              </c:numCache>
            </c:numRef>
          </c:val>
          <c:extLst>
            <c:ext xmlns:c16="http://schemas.microsoft.com/office/drawing/2014/chart" uri="{C3380CC4-5D6E-409C-BE32-E72D297353CC}">
              <c16:uniqueId val="{00000000-6DEF-4406-B0FA-4241272145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6DEF-4406-B0FA-4241272145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414.6</c:v>
                </c:pt>
                <c:pt idx="1">
                  <c:v>290.92</c:v>
                </c:pt>
                <c:pt idx="2">
                  <c:v>185.96</c:v>
                </c:pt>
                <c:pt idx="3">
                  <c:v>181.78</c:v>
                </c:pt>
                <c:pt idx="4">
                  <c:v>145</c:v>
                </c:pt>
              </c:numCache>
            </c:numRef>
          </c:val>
          <c:extLst>
            <c:ext xmlns:c16="http://schemas.microsoft.com/office/drawing/2014/chart" uri="{C3380CC4-5D6E-409C-BE32-E72D297353CC}">
              <c16:uniqueId val="{00000000-9115-4A79-8A1A-6E79B1333A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115-4A79-8A1A-6E79B1333A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小値賀町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2181</v>
      </c>
      <c r="AM8" s="54"/>
      <c r="AN8" s="54"/>
      <c r="AO8" s="54"/>
      <c r="AP8" s="54"/>
      <c r="AQ8" s="54"/>
      <c r="AR8" s="54"/>
      <c r="AS8" s="54"/>
      <c r="AT8" s="53">
        <f>データ!T6</f>
        <v>25.5</v>
      </c>
      <c r="AU8" s="53"/>
      <c r="AV8" s="53"/>
      <c r="AW8" s="53"/>
      <c r="AX8" s="53"/>
      <c r="AY8" s="53"/>
      <c r="AZ8" s="53"/>
      <c r="BA8" s="53"/>
      <c r="BB8" s="53">
        <f>データ!U6</f>
        <v>85.53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31.64</v>
      </c>
      <c r="Q10" s="53"/>
      <c r="R10" s="53"/>
      <c r="S10" s="53"/>
      <c r="T10" s="53"/>
      <c r="U10" s="53"/>
      <c r="V10" s="53"/>
      <c r="W10" s="53">
        <f>データ!Q6</f>
        <v>100</v>
      </c>
      <c r="X10" s="53"/>
      <c r="Y10" s="53"/>
      <c r="Z10" s="53"/>
      <c r="AA10" s="53"/>
      <c r="AB10" s="53"/>
      <c r="AC10" s="53"/>
      <c r="AD10" s="54">
        <f>データ!R6</f>
        <v>3190</v>
      </c>
      <c r="AE10" s="54"/>
      <c r="AF10" s="54"/>
      <c r="AG10" s="54"/>
      <c r="AH10" s="54"/>
      <c r="AI10" s="54"/>
      <c r="AJ10" s="54"/>
      <c r="AK10" s="2"/>
      <c r="AL10" s="54">
        <f>データ!V6</f>
        <v>673</v>
      </c>
      <c r="AM10" s="54"/>
      <c r="AN10" s="54"/>
      <c r="AO10" s="54"/>
      <c r="AP10" s="54"/>
      <c r="AQ10" s="54"/>
      <c r="AR10" s="54"/>
      <c r="AS10" s="54"/>
      <c r="AT10" s="53">
        <f>データ!W6</f>
        <v>0.45</v>
      </c>
      <c r="AU10" s="53"/>
      <c r="AV10" s="53"/>
      <c r="AW10" s="53"/>
      <c r="AX10" s="53"/>
      <c r="AY10" s="53"/>
      <c r="AZ10" s="53"/>
      <c r="BA10" s="53"/>
      <c r="BB10" s="53">
        <f>データ!X6</f>
        <v>1495.56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3ZI+I0NFYD0b8DsrrHW+sTRjvp6cRs82fD4bqRWCQYmyHFoGSieZjXPLDH9GbxcagntHu9iz2p19ZRPSqNe1Og==" saltValue="uw8kuHpTJwSji+2+eAGH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423831</v>
      </c>
      <c r="D6" s="19">
        <f t="shared" si="3"/>
        <v>47</v>
      </c>
      <c r="E6" s="19">
        <f t="shared" si="3"/>
        <v>17</v>
      </c>
      <c r="F6" s="19">
        <f t="shared" si="3"/>
        <v>5</v>
      </c>
      <c r="G6" s="19">
        <f t="shared" si="3"/>
        <v>0</v>
      </c>
      <c r="H6" s="19" t="str">
        <f t="shared" si="3"/>
        <v>長崎県　小値賀町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31.64</v>
      </c>
      <c r="Q6" s="20">
        <f t="shared" si="3"/>
        <v>100</v>
      </c>
      <c r="R6" s="20">
        <f t="shared" si="3"/>
        <v>3190</v>
      </c>
      <c r="S6" s="20">
        <f t="shared" si="3"/>
        <v>2181</v>
      </c>
      <c r="T6" s="20">
        <f t="shared" si="3"/>
        <v>25.5</v>
      </c>
      <c r="U6" s="20">
        <f t="shared" si="3"/>
        <v>85.53</v>
      </c>
      <c r="V6" s="20">
        <f t="shared" si="3"/>
        <v>673</v>
      </c>
      <c r="W6" s="20">
        <f t="shared" si="3"/>
        <v>0.45</v>
      </c>
      <c r="X6" s="20">
        <f t="shared" si="3"/>
        <v>1495.56</v>
      </c>
      <c r="Y6" s="21">
        <f>IF(Y7="",NA(),Y7)</f>
        <v>73.400000000000006</v>
      </c>
      <c r="Z6" s="21">
        <f t="shared" ref="Z6:AH6" si="4">IF(Z7="",NA(),Z7)</f>
        <v>100</v>
      </c>
      <c r="AA6" s="21">
        <f t="shared" si="4"/>
        <v>107.75</v>
      </c>
      <c r="AB6" s="21">
        <f t="shared" si="4"/>
        <v>100</v>
      </c>
      <c r="AC6" s="21">
        <f t="shared" si="4"/>
        <v>114.28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4964.07</v>
      </c>
      <c r="BG6" s="21">
        <f t="shared" ref="BG6:BO6" si="7">IF(BG7="",NA(),BG7)</f>
        <v>4641.7299999999996</v>
      </c>
      <c r="BH6" s="21">
        <f t="shared" si="7"/>
        <v>4074.64</v>
      </c>
      <c r="BI6" s="21">
        <f t="shared" si="7"/>
        <v>3492.26</v>
      </c>
      <c r="BJ6" s="21">
        <f t="shared" si="7"/>
        <v>3169.93</v>
      </c>
      <c r="BK6" s="21">
        <f t="shared" si="7"/>
        <v>826.83</v>
      </c>
      <c r="BL6" s="21">
        <f t="shared" si="7"/>
        <v>867.83</v>
      </c>
      <c r="BM6" s="21">
        <f t="shared" si="7"/>
        <v>791.76</v>
      </c>
      <c r="BN6" s="21">
        <f t="shared" si="7"/>
        <v>900.82</v>
      </c>
      <c r="BO6" s="21">
        <f t="shared" si="7"/>
        <v>839.21</v>
      </c>
      <c r="BP6" s="20" t="str">
        <f>IF(BP7="","",IF(BP7="-","【-】","【"&amp;SUBSTITUTE(TEXT(BP7,"#,##0.00"),"-","△")&amp;"】"))</f>
        <v>【785.10】</v>
      </c>
      <c r="BQ6" s="21">
        <f>IF(BQ7="",NA(),BQ7)</f>
        <v>41.49</v>
      </c>
      <c r="BR6" s="21">
        <f t="shared" ref="BR6:BZ6" si="8">IF(BR7="",NA(),BR7)</f>
        <v>60.05</v>
      </c>
      <c r="BS6" s="21">
        <f t="shared" si="8"/>
        <v>94.54</v>
      </c>
      <c r="BT6" s="21">
        <f t="shared" si="8"/>
        <v>97.51</v>
      </c>
      <c r="BU6" s="21">
        <f t="shared" si="8"/>
        <v>121.86</v>
      </c>
      <c r="BV6" s="21">
        <f t="shared" si="8"/>
        <v>57.31</v>
      </c>
      <c r="BW6" s="21">
        <f t="shared" si="8"/>
        <v>57.08</v>
      </c>
      <c r="BX6" s="21">
        <f t="shared" si="8"/>
        <v>56.26</v>
      </c>
      <c r="BY6" s="21">
        <f t="shared" si="8"/>
        <v>52.94</v>
      </c>
      <c r="BZ6" s="21">
        <f t="shared" si="8"/>
        <v>52.05</v>
      </c>
      <c r="CA6" s="20" t="str">
        <f>IF(CA7="","",IF(CA7="-","【-】","【"&amp;SUBSTITUTE(TEXT(CA7,"#,##0.00"),"-","△")&amp;"】"))</f>
        <v>【56.93】</v>
      </c>
      <c r="CB6" s="21">
        <f>IF(CB7="",NA(),CB7)</f>
        <v>414.6</v>
      </c>
      <c r="CC6" s="21">
        <f t="shared" ref="CC6:CK6" si="9">IF(CC7="",NA(),CC7)</f>
        <v>290.92</v>
      </c>
      <c r="CD6" s="21">
        <f t="shared" si="9"/>
        <v>185.96</v>
      </c>
      <c r="CE6" s="21">
        <f t="shared" si="9"/>
        <v>181.78</v>
      </c>
      <c r="CF6" s="21">
        <f t="shared" si="9"/>
        <v>145</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50.83</v>
      </c>
      <c r="CN6" s="21">
        <f t="shared" ref="CN6:CV6" si="10">IF(CN7="",NA(),CN7)</f>
        <v>49.17</v>
      </c>
      <c r="CO6" s="21">
        <f t="shared" si="10"/>
        <v>50.42</v>
      </c>
      <c r="CP6" s="21">
        <f t="shared" si="10"/>
        <v>52.5</v>
      </c>
      <c r="CQ6" s="21">
        <f t="shared" si="10"/>
        <v>52.08</v>
      </c>
      <c r="CR6" s="21">
        <f t="shared" si="10"/>
        <v>50.14</v>
      </c>
      <c r="CS6" s="21">
        <f t="shared" si="10"/>
        <v>54.83</v>
      </c>
      <c r="CT6" s="21">
        <f t="shared" si="10"/>
        <v>66.53</v>
      </c>
      <c r="CU6" s="21">
        <f t="shared" si="10"/>
        <v>52.35</v>
      </c>
      <c r="CV6" s="21">
        <f t="shared" si="10"/>
        <v>46.25</v>
      </c>
      <c r="CW6" s="20" t="str">
        <f>IF(CW7="","",IF(CW7="-","【-】","【"&amp;SUBSTITUTE(TEXT(CW7,"#,##0.00"),"-","△")&amp;"】"))</f>
        <v>【49.87】</v>
      </c>
      <c r="CX6" s="21">
        <f>IF(CX7="",NA(),CX7)</f>
        <v>81.34</v>
      </c>
      <c r="CY6" s="21">
        <f t="shared" ref="CY6:DG6" si="11">IF(CY7="",NA(),CY7)</f>
        <v>79.13</v>
      </c>
      <c r="CZ6" s="21">
        <f t="shared" si="11"/>
        <v>82.6</v>
      </c>
      <c r="DA6" s="21">
        <f t="shared" si="11"/>
        <v>84.07</v>
      </c>
      <c r="DB6" s="21">
        <f t="shared" si="11"/>
        <v>86.48</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423831</v>
      </c>
      <c r="D7" s="23">
        <v>47</v>
      </c>
      <c r="E7" s="23">
        <v>17</v>
      </c>
      <c r="F7" s="23">
        <v>5</v>
      </c>
      <c r="G7" s="23">
        <v>0</v>
      </c>
      <c r="H7" s="23" t="s">
        <v>98</v>
      </c>
      <c r="I7" s="23" t="s">
        <v>99</v>
      </c>
      <c r="J7" s="23" t="s">
        <v>100</v>
      </c>
      <c r="K7" s="23" t="s">
        <v>101</v>
      </c>
      <c r="L7" s="23" t="s">
        <v>102</v>
      </c>
      <c r="M7" s="23" t="s">
        <v>103</v>
      </c>
      <c r="N7" s="24" t="s">
        <v>104</v>
      </c>
      <c r="O7" s="24" t="s">
        <v>105</v>
      </c>
      <c r="P7" s="24">
        <v>31.64</v>
      </c>
      <c r="Q7" s="24">
        <v>100</v>
      </c>
      <c r="R7" s="24">
        <v>3190</v>
      </c>
      <c r="S7" s="24">
        <v>2181</v>
      </c>
      <c r="T7" s="24">
        <v>25.5</v>
      </c>
      <c r="U7" s="24">
        <v>85.53</v>
      </c>
      <c r="V7" s="24">
        <v>673</v>
      </c>
      <c r="W7" s="24">
        <v>0.45</v>
      </c>
      <c r="X7" s="24">
        <v>1495.56</v>
      </c>
      <c r="Y7" s="24">
        <v>73.400000000000006</v>
      </c>
      <c r="Z7" s="24">
        <v>100</v>
      </c>
      <c r="AA7" s="24">
        <v>107.75</v>
      </c>
      <c r="AB7" s="24">
        <v>100</v>
      </c>
      <c r="AC7" s="24">
        <v>114.28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4964.07</v>
      </c>
      <c r="BG7" s="24">
        <v>4641.7299999999996</v>
      </c>
      <c r="BH7" s="24">
        <v>4074.64</v>
      </c>
      <c r="BI7" s="24">
        <v>3492.26</v>
      </c>
      <c r="BJ7" s="24">
        <v>3169.93</v>
      </c>
      <c r="BK7" s="24">
        <v>826.83</v>
      </c>
      <c r="BL7" s="24">
        <v>867.83</v>
      </c>
      <c r="BM7" s="24">
        <v>791.76</v>
      </c>
      <c r="BN7" s="24">
        <v>900.82</v>
      </c>
      <c r="BO7" s="24">
        <v>839.21</v>
      </c>
      <c r="BP7" s="24">
        <v>785.1</v>
      </c>
      <c r="BQ7" s="24">
        <v>41.49</v>
      </c>
      <c r="BR7" s="24">
        <v>60.05</v>
      </c>
      <c r="BS7" s="24">
        <v>94.54</v>
      </c>
      <c r="BT7" s="24">
        <v>97.51</v>
      </c>
      <c r="BU7" s="24">
        <v>121.86</v>
      </c>
      <c r="BV7" s="24">
        <v>57.31</v>
      </c>
      <c r="BW7" s="24">
        <v>57.08</v>
      </c>
      <c r="BX7" s="24">
        <v>56.26</v>
      </c>
      <c r="BY7" s="24">
        <v>52.94</v>
      </c>
      <c r="BZ7" s="24">
        <v>52.05</v>
      </c>
      <c r="CA7" s="24">
        <v>56.93</v>
      </c>
      <c r="CB7" s="24">
        <v>414.6</v>
      </c>
      <c r="CC7" s="24">
        <v>290.92</v>
      </c>
      <c r="CD7" s="24">
        <v>185.96</v>
      </c>
      <c r="CE7" s="24">
        <v>181.78</v>
      </c>
      <c r="CF7" s="24">
        <v>145</v>
      </c>
      <c r="CG7" s="24">
        <v>273.52</v>
      </c>
      <c r="CH7" s="24">
        <v>274.99</v>
      </c>
      <c r="CI7" s="24">
        <v>282.08999999999997</v>
      </c>
      <c r="CJ7" s="24">
        <v>303.27999999999997</v>
      </c>
      <c r="CK7" s="24">
        <v>301.86</v>
      </c>
      <c r="CL7" s="24">
        <v>271.14999999999998</v>
      </c>
      <c r="CM7" s="24">
        <v>50.83</v>
      </c>
      <c r="CN7" s="24">
        <v>49.17</v>
      </c>
      <c r="CO7" s="24">
        <v>50.42</v>
      </c>
      <c r="CP7" s="24">
        <v>52.5</v>
      </c>
      <c r="CQ7" s="24">
        <v>52.08</v>
      </c>
      <c r="CR7" s="24">
        <v>50.14</v>
      </c>
      <c r="CS7" s="24">
        <v>54.83</v>
      </c>
      <c r="CT7" s="24">
        <v>66.53</v>
      </c>
      <c r="CU7" s="24">
        <v>52.35</v>
      </c>
      <c r="CV7" s="24">
        <v>46.25</v>
      </c>
      <c r="CW7" s="24">
        <v>49.87</v>
      </c>
      <c r="CX7" s="24">
        <v>81.34</v>
      </c>
      <c r="CY7" s="24">
        <v>79.13</v>
      </c>
      <c r="CZ7" s="24">
        <v>82.6</v>
      </c>
      <c r="DA7" s="24">
        <v>84.07</v>
      </c>
      <c r="DB7" s="24">
        <v>86.48</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soumuka09</cp:lastModifiedBy>
  <dcterms:created xsi:type="dcterms:W3CDTF">2025-01-24T07:36:42Z</dcterms:created>
  <dcterms:modified xsi:type="dcterms:W3CDTF">2025-02-28T02:42:29Z</dcterms:modified>
  <cp:category/>
</cp:coreProperties>
</file>