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soumuka09\Downloads\19_小値賀町 (1)\19_小値賀町\08_下水道事業（修正版）\"/>
    </mc:Choice>
  </mc:AlternateContent>
  <xr:revisionPtr revIDLastSave="0" documentId="13_ncr:1_{4F778418-5046-4B68-A9E2-B01ADEC24DEE}" xr6:coauthVersionLast="47" xr6:coauthVersionMax="47" xr10:uidLastSave="{00000000-0000-0000-0000-000000000000}"/>
  <workbookProtection workbookAlgorithmName="SHA-512" workbookHashValue="E6ZIA6wox4zfTEQ/FEn+PWOSjC0W9yfdZPCiHqRKoE5IrPjhcnvZjOR4IbpZqEHI+H2MH2FaPmH5SwtFU01l4A==" workbookSaltValue="OTIKiwLFEq/SsJGSGe4e6w==" workbookSpinCount="100000" lockStructure="1"/>
  <bookViews>
    <workbookView xWindow="2037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86" i="4"/>
  <c r="AT10" i="4"/>
  <c r="AL10" i="4"/>
  <c r="I10" i="4"/>
  <c r="AL8" i="4"/>
  <c r="P8" i="4"/>
  <c r="I8" i="4"/>
</calcChain>
</file>

<file path=xl/sharedStrings.xml><?xml version="1.0" encoding="utf-8"?>
<sst xmlns="http://schemas.openxmlformats.org/spreadsheetml/2006/main" count="236" uniqueCount="119">
  <si>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</si>
  <si>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</si>
  <si>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</si>
  <si>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</si>
  <si>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</si>
  <si>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</si>
  <si>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</si>
  <si>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</si>
  <si>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</si>
  <si>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</si>
  <si>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</si>
  <si>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</si>
  <si>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</si>
  <si>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</si>
  <si>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</si>
  <si>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</si>
  <si>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</si>
  <si>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</si>
  <si>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</si>
  <si>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</si>
  <si>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</si>
  <si>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</si>
  <si>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</si>
  <si>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</si>
  <si>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</si>
  <si>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</si>
  <si>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</si>
  <si>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</si>
  <si>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</si>
  <si>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</si>
  <si>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</si>
  <si>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</si>
  <si>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</si>
  <si>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</si>
  <si>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</si>
  <si>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</si>
  <si>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</si>
  <si>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</si>
  <si>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</si>
  <si>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</si>
  <si>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</si>
  <si>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</si>
  <si>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</si>
  <si>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</si>
  <si>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</si>
  <si>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</si>
  <si>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</si>
  <si>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</si>
  <si>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</si>
  <si>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</si>
  <si>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</si>
  <si>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</si>
  <si>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</si>
  <si>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</si>
  <si>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</si>
  <si>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</si>
  <si>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</si>
  <si>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</si>
  <si>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</si>
  <si>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</si>
  <si>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</si>
  <si>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</si>
  <si>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</si>
  <si>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</si>
  <si>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</si>
  <si>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</si>
  <si>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</si>
  <si>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</si>
  <si>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</si>
  <si>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</si>
  <si>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</si>
  <si>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</si>
  <si>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</si>
  <si>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</si>
  <si>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</si>
  <si>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</si>
  <si>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</si>
  <si>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</si>
  <si>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</si>
  <si>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</si>
  <si>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</si>
  <si>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</si>
  <si>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</si>
  <si>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</si>
  <si>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</si>
  <si>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</si>
  <si>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</si>
  <si>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</si>
  <si>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</si>
  <si>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</si>
  <si>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</si>
  <si>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</si>
  <si>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</si>
  <si>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</si>
  <si>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</si>
  <si>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</si>
  <si>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</si>
  <si>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小値賀町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</si>
  <si>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</si>
  <si>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</si>
  <si>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</si>
  <si>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</si>
  <si>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</si>
  <si>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</si>
  <si>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</si>
  <si>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</si>
  <si>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</si>
  <si>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</si>
  <si>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</si>
  <si>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</si>
  <si>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</si>
  <si>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</si>
  <si>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</si>
  <si>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</si>
  <si>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</si>
  <si>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</si>
  <si>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r>
      <t>　特定環境保全公共下水道は、平成16年に供用を開始し、令和</t>
    </r>
    <r>
      <rPr>
        <sz val="12"/>
        <rFont val="ＭＳ ゴシック"/>
        <family val="3"/>
        <charset val="128"/>
      </rPr>
      <t>5年度末で水洗化率は83.0％となっており、上昇率は頭打ち状態となっている。
　令和5年度の特徴を類似団体平均値と比較してみると、「経費回収率」は下回っていて、「汚水処理原価」は上回っているため、汚水処理に係る費用が類似団体より多く発生していると考えられる。「施設利用率」は例年どおりの推移である。
　事業債の償還金が多額であり経営状況としては一般会計からの多額の繰入金により赤字分を補填している。
　平成28年度に策定した経営戦略をもとに、さらなる水洗化率の向上を図り、経営の健全化・効率化に努める。</t>
    </r>
    <rPh sb="102" eb="103">
      <t>シタ</t>
    </rPh>
    <rPh sb="118" eb="119">
      <t>ウエ</t>
    </rPh>
    <rPh sb="143" eb="144">
      <t>オオ</t>
    </rPh>
    <rPh sb="145" eb="147">
      <t>ハッセイ</t>
    </rPh>
    <phoneticPr fontId="4"/>
  </si>
  <si>
    <r>
      <t>　施設については供用開始から</t>
    </r>
    <r>
      <rPr>
        <sz val="12"/>
        <rFont val="ＭＳ ゴシック"/>
        <family val="3"/>
        <charset val="128"/>
      </rPr>
      <t>20年以上が経過しており、施設や設備の老朽化が顕著に出ているため、修繕・更新費用が徐々に多額になっていくことが問題となってくる。平成28,29年度においてストックマネジメント計画を策定しており、計画を踏まえ国の補助を受けながら計画的に設備の修繕・更新を図ってきているが、ストックマネジメント計画で定めた年次計画が令和4年度で終了するため、令和5年度よりストックマネジメント計画の見直しを実施し、ストックマネジメント計画の2期目の作成中である。</t>
    </r>
    <rPh sb="230" eb="231">
      <t>チュウ</t>
    </rPh>
    <phoneticPr fontId="4"/>
  </si>
  <si>
    <t>　人口減少、高齢化が進む中で施設や設備の老朽化が進み、今後も維持管理費や機器の修繕・更新などにより、経費が多額になっていくことが予想される。
　人口規模や地理的要因により、下水道使用料のみでの経営は困難であり、また人口減少により使用料収入が低下することが予想される。現在、小値賀町下水道事業の計画の見直し及び変更を実施しており、今後、広域化・共同化に向けて準備を進めている所であり、下水道事業を再編することによって効率の良い下水道運営に努めてい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</si>
</sst>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B89-4E08-AA0D-5CEDDBFB0AC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4B89-4E08-AA0D-5CEDDBFB0AC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49.45</c:v>
                </c:pt>
                <c:pt idx="1">
                  <c:v>50.55</c:v>
                </c:pt>
                <c:pt idx="2">
                  <c:v>50.91</c:v>
                </c:pt>
                <c:pt idx="3">
                  <c:v>50.91</c:v>
                </c:pt>
                <c:pt idx="4">
                  <c:v>50.91</c:v>
                </c:pt>
              </c:numCache>
            </c:numRef>
          </c:val>
          <c:extLst>
            <c:ext xmlns:c16="http://schemas.microsoft.com/office/drawing/2014/chart" uri="{C3380CC4-5D6E-409C-BE32-E72D297353CC}">
              <c16:uniqueId val="{00000000-F47B-4116-9B84-D3BB7249C50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F47B-4116-9B84-D3BB7249C50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75.28</c:v>
                </c:pt>
                <c:pt idx="1">
                  <c:v>77.97</c:v>
                </c:pt>
                <c:pt idx="2">
                  <c:v>79.09</c:v>
                </c:pt>
                <c:pt idx="3">
                  <c:v>80.53</c:v>
                </c:pt>
                <c:pt idx="4">
                  <c:v>82.96</c:v>
                </c:pt>
              </c:numCache>
            </c:numRef>
          </c:val>
          <c:extLst>
            <c:ext xmlns:c16="http://schemas.microsoft.com/office/drawing/2014/chart" uri="{C3380CC4-5D6E-409C-BE32-E72D297353CC}">
              <c16:uniqueId val="{00000000-46E1-44A6-8760-29456EF0703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46E1-44A6-8760-29456EF0703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107.21</c:v>
                </c:pt>
                <c:pt idx="1">
                  <c:v>96.01</c:v>
                </c:pt>
                <c:pt idx="2">
                  <c:v>118.73</c:v>
                </c:pt>
                <c:pt idx="3">
                  <c:v>90.64</c:v>
                </c:pt>
                <c:pt idx="4">
                  <c:v>86.76</c:v>
                </c:pt>
              </c:numCache>
            </c:numRef>
          </c:val>
          <c:extLst>
            <c:ext xmlns:c16="http://schemas.microsoft.com/office/drawing/2014/chart" uri="{C3380CC4-5D6E-409C-BE32-E72D297353CC}">
              <c16:uniqueId val="{00000000-0E37-462F-A4EA-119E39F0AE2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E37-462F-A4EA-119E39F0AE2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2A4-449F-94D8-008EE1C0F4B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A4-449F-94D8-008EE1C0F4B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D1B-4B1E-92B6-C16F81E4F98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D1B-4B1E-92B6-C16F81E4F98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874-4BE5-803A-2E07DD718C4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74-4BE5-803A-2E07DD718C4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ED8-4167-A22E-3FBC60A8F80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ED8-4167-A22E-3FBC60A8F80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2458.81</c:v>
                </c:pt>
                <c:pt idx="1">
                  <c:v>2198.17</c:v>
                </c:pt>
                <c:pt idx="2">
                  <c:v>2092.44</c:v>
                </c:pt>
                <c:pt idx="3">
                  <c:v>2083.37</c:v>
                </c:pt>
                <c:pt idx="4">
                  <c:v>1962.07</c:v>
                </c:pt>
              </c:numCache>
            </c:numRef>
          </c:val>
          <c:extLst>
            <c:ext xmlns:c16="http://schemas.microsoft.com/office/drawing/2014/chart" uri="{C3380CC4-5D6E-409C-BE32-E72D297353CC}">
              <c16:uniqueId val="{00000000-EBA4-40F2-8C37-D1401B1D1FD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EBA4-40F2-8C37-D1401B1D1FD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103.51</c:v>
                </c:pt>
                <c:pt idx="1">
                  <c:v>88.95</c:v>
                </c:pt>
                <c:pt idx="2">
                  <c:v>103.05</c:v>
                </c:pt>
                <c:pt idx="3">
                  <c:v>39.04</c:v>
                </c:pt>
                <c:pt idx="4">
                  <c:v>38.54</c:v>
                </c:pt>
              </c:numCache>
            </c:numRef>
          </c:val>
          <c:extLst>
            <c:ext xmlns:c16="http://schemas.microsoft.com/office/drawing/2014/chart" uri="{C3380CC4-5D6E-409C-BE32-E72D297353CC}">
              <c16:uniqueId val="{00000000-366D-4C9D-9AC6-CB381EAE610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366D-4C9D-9AC6-CB381EAE610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171.63</c:v>
                </c:pt>
                <c:pt idx="1">
                  <c:v>203.2</c:v>
                </c:pt>
                <c:pt idx="2">
                  <c:v>174.94</c:v>
                </c:pt>
                <c:pt idx="3">
                  <c:v>466.52</c:v>
                </c:pt>
                <c:pt idx="4">
                  <c:v>468.65</c:v>
                </c:pt>
              </c:numCache>
            </c:numRef>
          </c:val>
          <c:extLst>
            <c:ext xmlns:c16="http://schemas.microsoft.com/office/drawing/2014/chart" uri="{C3380CC4-5D6E-409C-BE32-E72D297353CC}">
              <c16:uniqueId val="{00000000-8553-41DF-ACE2-2195CBB9591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8553-41DF-ACE2-2195CBB9591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70" zoomScaleNormal="7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長崎県　小値賀町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54">
        <f>データ!S6</f>
        <v>2181</v>
      </c>
      <c r="AM8" s="54"/>
      <c r="AN8" s="54"/>
      <c r="AO8" s="54"/>
      <c r="AP8" s="54"/>
      <c r="AQ8" s="54"/>
      <c r="AR8" s="54"/>
      <c r="AS8" s="54"/>
      <c r="AT8" s="53">
        <f>データ!T6</f>
        <v>25.5</v>
      </c>
      <c r="AU8" s="53"/>
      <c r="AV8" s="53"/>
      <c r="AW8" s="53"/>
      <c r="AX8" s="53"/>
      <c r="AY8" s="53"/>
      <c r="AZ8" s="53"/>
      <c r="BA8" s="53"/>
      <c r="BB8" s="53">
        <f>データ!U6</f>
        <v>85.53</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t="str">
        <f>データ!O6</f>
        <v>該当数値なし</v>
      </c>
      <c r="J10" s="53"/>
      <c r="K10" s="53"/>
      <c r="L10" s="53"/>
      <c r="M10" s="53"/>
      <c r="N10" s="53"/>
      <c r="O10" s="53"/>
      <c r="P10" s="53">
        <f>データ!P6</f>
        <v>56.84</v>
      </c>
      <c r="Q10" s="53"/>
      <c r="R10" s="53"/>
      <c r="S10" s="53"/>
      <c r="T10" s="53"/>
      <c r="U10" s="53"/>
      <c r="V10" s="53"/>
      <c r="W10" s="53">
        <f>データ!Q6</f>
        <v>100</v>
      </c>
      <c r="X10" s="53"/>
      <c r="Y10" s="53"/>
      <c r="Z10" s="53"/>
      <c r="AA10" s="53"/>
      <c r="AB10" s="53"/>
      <c r="AC10" s="53"/>
      <c r="AD10" s="54">
        <f>データ!R6</f>
        <v>3190</v>
      </c>
      <c r="AE10" s="54"/>
      <c r="AF10" s="54"/>
      <c r="AG10" s="54"/>
      <c r="AH10" s="54"/>
      <c r="AI10" s="54"/>
      <c r="AJ10" s="54"/>
      <c r="AK10" s="2"/>
      <c r="AL10" s="54">
        <f>データ!V6</f>
        <v>1209</v>
      </c>
      <c r="AM10" s="54"/>
      <c r="AN10" s="54"/>
      <c r="AO10" s="54"/>
      <c r="AP10" s="54"/>
      <c r="AQ10" s="54"/>
      <c r="AR10" s="54"/>
      <c r="AS10" s="54"/>
      <c r="AT10" s="53">
        <f>データ!W6</f>
        <v>0.65</v>
      </c>
      <c r="AU10" s="53"/>
      <c r="AV10" s="53"/>
      <c r="AW10" s="53"/>
      <c r="AX10" s="53"/>
      <c r="AY10" s="53"/>
      <c r="AZ10" s="53"/>
      <c r="BA10" s="53"/>
      <c r="BB10" s="53">
        <f>データ!X6</f>
        <v>1860</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116</v>
      </c>
      <c r="BM16" s="80"/>
      <c r="BN16" s="80"/>
      <c r="BO16" s="80"/>
      <c r="BP16" s="80"/>
      <c r="BQ16" s="80"/>
      <c r="BR16" s="80"/>
      <c r="BS16" s="80"/>
      <c r="BT16" s="80"/>
      <c r="BU16" s="80"/>
      <c r="BV16" s="80"/>
      <c r="BW16" s="80"/>
      <c r="BX16" s="80"/>
      <c r="BY16" s="80"/>
      <c r="BZ16" s="8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9" t="s">
        <v>117</v>
      </c>
      <c r="BM47" s="80"/>
      <c r="BN47" s="80"/>
      <c r="BO47" s="80"/>
      <c r="BP47" s="80"/>
      <c r="BQ47" s="80"/>
      <c r="BR47" s="80"/>
      <c r="BS47" s="80"/>
      <c r="BT47" s="80"/>
      <c r="BU47" s="80"/>
      <c r="BV47" s="80"/>
      <c r="BW47" s="80"/>
      <c r="BX47" s="80"/>
      <c r="BY47" s="80"/>
      <c r="BZ47" s="8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9"/>
      <c r="BM48" s="80"/>
      <c r="BN48" s="80"/>
      <c r="BO48" s="80"/>
      <c r="BP48" s="80"/>
      <c r="BQ48" s="80"/>
      <c r="BR48" s="80"/>
      <c r="BS48" s="80"/>
      <c r="BT48" s="80"/>
      <c r="BU48" s="80"/>
      <c r="BV48" s="80"/>
      <c r="BW48" s="80"/>
      <c r="BX48" s="80"/>
      <c r="BY48" s="80"/>
      <c r="BZ48" s="8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9"/>
      <c r="BM49" s="80"/>
      <c r="BN49" s="80"/>
      <c r="BO49" s="80"/>
      <c r="BP49" s="80"/>
      <c r="BQ49" s="80"/>
      <c r="BR49" s="80"/>
      <c r="BS49" s="80"/>
      <c r="BT49" s="80"/>
      <c r="BU49" s="80"/>
      <c r="BV49" s="80"/>
      <c r="BW49" s="80"/>
      <c r="BX49" s="80"/>
      <c r="BY49" s="80"/>
      <c r="BZ49" s="8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9"/>
      <c r="BM50" s="80"/>
      <c r="BN50" s="80"/>
      <c r="BO50" s="80"/>
      <c r="BP50" s="80"/>
      <c r="BQ50" s="80"/>
      <c r="BR50" s="80"/>
      <c r="BS50" s="80"/>
      <c r="BT50" s="80"/>
      <c r="BU50" s="80"/>
      <c r="BV50" s="80"/>
      <c r="BW50" s="80"/>
      <c r="BX50" s="80"/>
      <c r="BY50" s="80"/>
      <c r="BZ50" s="8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9"/>
      <c r="BM51" s="80"/>
      <c r="BN51" s="80"/>
      <c r="BO51" s="80"/>
      <c r="BP51" s="80"/>
      <c r="BQ51" s="80"/>
      <c r="BR51" s="80"/>
      <c r="BS51" s="80"/>
      <c r="BT51" s="80"/>
      <c r="BU51" s="80"/>
      <c r="BV51" s="80"/>
      <c r="BW51" s="80"/>
      <c r="BX51" s="80"/>
      <c r="BY51" s="80"/>
      <c r="BZ51" s="8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9"/>
      <c r="BM52" s="80"/>
      <c r="BN52" s="80"/>
      <c r="BO52" s="80"/>
      <c r="BP52" s="80"/>
      <c r="BQ52" s="80"/>
      <c r="BR52" s="80"/>
      <c r="BS52" s="80"/>
      <c r="BT52" s="80"/>
      <c r="BU52" s="80"/>
      <c r="BV52" s="80"/>
      <c r="BW52" s="80"/>
      <c r="BX52" s="80"/>
      <c r="BY52" s="80"/>
      <c r="BZ52" s="8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9"/>
      <c r="BM53" s="80"/>
      <c r="BN53" s="80"/>
      <c r="BO53" s="80"/>
      <c r="BP53" s="80"/>
      <c r="BQ53" s="80"/>
      <c r="BR53" s="80"/>
      <c r="BS53" s="80"/>
      <c r="BT53" s="80"/>
      <c r="BU53" s="80"/>
      <c r="BV53" s="80"/>
      <c r="BW53" s="80"/>
      <c r="BX53" s="80"/>
      <c r="BY53" s="80"/>
      <c r="BZ53" s="8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9"/>
      <c r="BM54" s="80"/>
      <c r="BN54" s="80"/>
      <c r="BO54" s="80"/>
      <c r="BP54" s="80"/>
      <c r="BQ54" s="80"/>
      <c r="BR54" s="80"/>
      <c r="BS54" s="80"/>
      <c r="BT54" s="80"/>
      <c r="BU54" s="80"/>
      <c r="BV54" s="80"/>
      <c r="BW54" s="80"/>
      <c r="BX54" s="80"/>
      <c r="BY54" s="80"/>
      <c r="BZ54" s="8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9"/>
      <c r="BM55" s="80"/>
      <c r="BN55" s="80"/>
      <c r="BO55" s="80"/>
      <c r="BP55" s="80"/>
      <c r="BQ55" s="80"/>
      <c r="BR55" s="80"/>
      <c r="BS55" s="80"/>
      <c r="BT55" s="80"/>
      <c r="BU55" s="80"/>
      <c r="BV55" s="80"/>
      <c r="BW55" s="80"/>
      <c r="BX55" s="80"/>
      <c r="BY55" s="80"/>
      <c r="BZ55" s="8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9"/>
      <c r="BM56" s="80"/>
      <c r="BN56" s="80"/>
      <c r="BO56" s="80"/>
      <c r="BP56" s="80"/>
      <c r="BQ56" s="80"/>
      <c r="BR56" s="80"/>
      <c r="BS56" s="80"/>
      <c r="BT56" s="80"/>
      <c r="BU56" s="80"/>
      <c r="BV56" s="80"/>
      <c r="BW56" s="80"/>
      <c r="BX56" s="80"/>
      <c r="BY56" s="80"/>
      <c r="BZ56" s="8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9"/>
      <c r="BM57" s="80"/>
      <c r="BN57" s="80"/>
      <c r="BO57" s="80"/>
      <c r="BP57" s="80"/>
      <c r="BQ57" s="80"/>
      <c r="BR57" s="80"/>
      <c r="BS57" s="80"/>
      <c r="BT57" s="80"/>
      <c r="BU57" s="80"/>
      <c r="BV57" s="80"/>
      <c r="BW57" s="80"/>
      <c r="BX57" s="80"/>
      <c r="BY57" s="80"/>
      <c r="BZ57" s="8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9"/>
      <c r="BM58" s="80"/>
      <c r="BN58" s="80"/>
      <c r="BO58" s="80"/>
      <c r="BP58" s="80"/>
      <c r="BQ58" s="80"/>
      <c r="BR58" s="80"/>
      <c r="BS58" s="80"/>
      <c r="BT58" s="80"/>
      <c r="BU58" s="80"/>
      <c r="BV58" s="80"/>
      <c r="BW58" s="80"/>
      <c r="BX58" s="80"/>
      <c r="BY58" s="80"/>
      <c r="BZ58" s="8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9"/>
      <c r="BM59" s="80"/>
      <c r="BN59" s="80"/>
      <c r="BO59" s="80"/>
      <c r="BP59" s="80"/>
      <c r="BQ59" s="80"/>
      <c r="BR59" s="80"/>
      <c r="BS59" s="80"/>
      <c r="BT59" s="80"/>
      <c r="BU59" s="80"/>
      <c r="BV59" s="80"/>
      <c r="BW59" s="80"/>
      <c r="BX59" s="80"/>
      <c r="BY59" s="80"/>
      <c r="BZ59" s="81"/>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79"/>
      <c r="BM60" s="80"/>
      <c r="BN60" s="80"/>
      <c r="BO60" s="80"/>
      <c r="BP60" s="80"/>
      <c r="BQ60" s="80"/>
      <c r="BR60" s="80"/>
      <c r="BS60" s="80"/>
      <c r="BT60" s="80"/>
      <c r="BU60" s="80"/>
      <c r="BV60" s="80"/>
      <c r="BW60" s="80"/>
      <c r="BX60" s="80"/>
      <c r="BY60" s="80"/>
      <c r="BZ60" s="81"/>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79"/>
      <c r="BM61" s="80"/>
      <c r="BN61" s="80"/>
      <c r="BO61" s="80"/>
      <c r="BP61" s="80"/>
      <c r="BQ61" s="80"/>
      <c r="BR61" s="80"/>
      <c r="BS61" s="80"/>
      <c r="BT61" s="80"/>
      <c r="BU61" s="80"/>
      <c r="BV61" s="80"/>
      <c r="BW61" s="80"/>
      <c r="BX61" s="80"/>
      <c r="BY61" s="80"/>
      <c r="BZ61" s="8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9"/>
      <c r="BM62" s="80"/>
      <c r="BN62" s="80"/>
      <c r="BO62" s="80"/>
      <c r="BP62" s="80"/>
      <c r="BQ62" s="80"/>
      <c r="BR62" s="80"/>
      <c r="BS62" s="80"/>
      <c r="BT62" s="80"/>
      <c r="BU62" s="80"/>
      <c r="BV62" s="80"/>
      <c r="BW62" s="80"/>
      <c r="BX62" s="80"/>
      <c r="BY62" s="80"/>
      <c r="BZ62" s="8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2"/>
      <c r="BM63" s="83"/>
      <c r="BN63" s="83"/>
      <c r="BO63" s="83"/>
      <c r="BP63" s="83"/>
      <c r="BQ63" s="83"/>
      <c r="BR63" s="83"/>
      <c r="BS63" s="83"/>
      <c r="BT63" s="83"/>
      <c r="BU63" s="83"/>
      <c r="BV63" s="83"/>
      <c r="BW63" s="83"/>
      <c r="BX63" s="83"/>
      <c r="BY63" s="83"/>
      <c r="BZ63" s="8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118</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【1,156.82】</v>
      </c>
      <c r="I86" s="12" t="str">
        <f>データ!CA6</f>
        <v>【75.33】</v>
      </c>
      <c r="J86" s="12" t="str">
        <f>データ!CL6</f>
        <v>【215.73】</v>
      </c>
      <c r="K86" s="12" t="str">
        <f>データ!CW6</f>
        <v>【43.28】</v>
      </c>
      <c r="L86" s="12" t="str">
        <f>データ!DH6</f>
        <v>【86.21】</v>
      </c>
      <c r="M86" s="12" t="s">
        <v>43</v>
      </c>
      <c r="N86" s="12" t="s">
        <v>43</v>
      </c>
      <c r="O86" s="12" t="str">
        <f>データ!EO6</f>
        <v>【0.11】</v>
      </c>
    </row>
  </sheetData>
  <sheetProtection algorithmName="SHA-512" hashValue="hlbq2O4NH4Lr/CwjaDbidw+2lacZDk3XN4g5V1Ea9w+0R87qD3w05bNRktRnqz4mUGQ5jAcWveiC0Wu/iLvKwg==" saltValue="DG9LQ9Obvf3/91I3ZzuHH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2" t="s">
        <v>53</v>
      </c>
      <c r="I3" s="73"/>
      <c r="J3" s="73"/>
      <c r="K3" s="73"/>
      <c r="L3" s="73"/>
      <c r="M3" s="73"/>
      <c r="N3" s="73"/>
      <c r="O3" s="73"/>
      <c r="P3" s="73"/>
      <c r="Q3" s="73"/>
      <c r="R3" s="73"/>
      <c r="S3" s="73"/>
      <c r="T3" s="73"/>
      <c r="U3" s="73"/>
      <c r="V3" s="73"/>
      <c r="W3" s="73"/>
      <c r="X3" s="74"/>
      <c r="Y3" s="78" t="s">
        <v>54</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55</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56</v>
      </c>
      <c r="B4" s="16"/>
      <c r="C4" s="16"/>
      <c r="D4" s="16"/>
      <c r="E4" s="16"/>
      <c r="F4" s="16"/>
      <c r="G4" s="16"/>
      <c r="H4" s="75"/>
      <c r="I4" s="76"/>
      <c r="J4" s="76"/>
      <c r="K4" s="76"/>
      <c r="L4" s="76"/>
      <c r="M4" s="76"/>
      <c r="N4" s="76"/>
      <c r="O4" s="76"/>
      <c r="P4" s="76"/>
      <c r="Q4" s="76"/>
      <c r="R4" s="76"/>
      <c r="S4" s="76"/>
      <c r="T4" s="76"/>
      <c r="U4" s="76"/>
      <c r="V4" s="76"/>
      <c r="W4" s="76"/>
      <c r="X4" s="77"/>
      <c r="Y4" s="71" t="s">
        <v>57</v>
      </c>
      <c r="Z4" s="71"/>
      <c r="AA4" s="71"/>
      <c r="AB4" s="71"/>
      <c r="AC4" s="71"/>
      <c r="AD4" s="71"/>
      <c r="AE4" s="71"/>
      <c r="AF4" s="71"/>
      <c r="AG4" s="71"/>
      <c r="AH4" s="71"/>
      <c r="AI4" s="71"/>
      <c r="AJ4" s="71" t="s">
        <v>58</v>
      </c>
      <c r="AK4" s="71"/>
      <c r="AL4" s="71"/>
      <c r="AM4" s="71"/>
      <c r="AN4" s="71"/>
      <c r="AO4" s="71"/>
      <c r="AP4" s="71"/>
      <c r="AQ4" s="71"/>
      <c r="AR4" s="71"/>
      <c r="AS4" s="71"/>
      <c r="AT4" s="71"/>
      <c r="AU4" s="71" t="s">
        <v>59</v>
      </c>
      <c r="AV4" s="71"/>
      <c r="AW4" s="71"/>
      <c r="AX4" s="71"/>
      <c r="AY4" s="71"/>
      <c r="AZ4" s="71"/>
      <c r="BA4" s="71"/>
      <c r="BB4" s="71"/>
      <c r="BC4" s="71"/>
      <c r="BD4" s="71"/>
      <c r="BE4" s="71"/>
      <c r="BF4" s="71" t="s">
        <v>60</v>
      </c>
      <c r="BG4" s="71"/>
      <c r="BH4" s="71"/>
      <c r="BI4" s="71"/>
      <c r="BJ4" s="71"/>
      <c r="BK4" s="71"/>
      <c r="BL4" s="71"/>
      <c r="BM4" s="71"/>
      <c r="BN4" s="71"/>
      <c r="BO4" s="71"/>
      <c r="BP4" s="71"/>
      <c r="BQ4" s="71" t="s">
        <v>61</v>
      </c>
      <c r="BR4" s="71"/>
      <c r="BS4" s="71"/>
      <c r="BT4" s="71"/>
      <c r="BU4" s="71"/>
      <c r="BV4" s="71"/>
      <c r="BW4" s="71"/>
      <c r="BX4" s="71"/>
      <c r="BY4" s="71"/>
      <c r="BZ4" s="71"/>
      <c r="CA4" s="71"/>
      <c r="CB4" s="71" t="s">
        <v>62</v>
      </c>
      <c r="CC4" s="71"/>
      <c r="CD4" s="71"/>
      <c r="CE4" s="71"/>
      <c r="CF4" s="71"/>
      <c r="CG4" s="71"/>
      <c r="CH4" s="71"/>
      <c r="CI4" s="71"/>
      <c r="CJ4" s="71"/>
      <c r="CK4" s="71"/>
      <c r="CL4" s="71"/>
      <c r="CM4" s="71" t="s">
        <v>63</v>
      </c>
      <c r="CN4" s="71"/>
      <c r="CO4" s="71"/>
      <c r="CP4" s="71"/>
      <c r="CQ4" s="71"/>
      <c r="CR4" s="71"/>
      <c r="CS4" s="71"/>
      <c r="CT4" s="71"/>
      <c r="CU4" s="71"/>
      <c r="CV4" s="71"/>
      <c r="CW4" s="71"/>
      <c r="CX4" s="71" t="s">
        <v>64</v>
      </c>
      <c r="CY4" s="71"/>
      <c r="CZ4" s="71"/>
      <c r="DA4" s="71"/>
      <c r="DB4" s="71"/>
      <c r="DC4" s="71"/>
      <c r="DD4" s="71"/>
      <c r="DE4" s="71"/>
      <c r="DF4" s="71"/>
      <c r="DG4" s="71"/>
      <c r="DH4" s="71"/>
      <c r="DI4" s="71" t="s">
        <v>65</v>
      </c>
      <c r="DJ4" s="71"/>
      <c r="DK4" s="71"/>
      <c r="DL4" s="71"/>
      <c r="DM4" s="71"/>
      <c r="DN4" s="71"/>
      <c r="DO4" s="71"/>
      <c r="DP4" s="71"/>
      <c r="DQ4" s="71"/>
      <c r="DR4" s="71"/>
      <c r="DS4" s="71"/>
      <c r="DT4" s="71" t="s">
        <v>66</v>
      </c>
      <c r="DU4" s="71"/>
      <c r="DV4" s="71"/>
      <c r="DW4" s="71"/>
      <c r="DX4" s="71"/>
      <c r="DY4" s="71"/>
      <c r="DZ4" s="71"/>
      <c r="EA4" s="71"/>
      <c r="EB4" s="71"/>
      <c r="EC4" s="71"/>
      <c r="ED4" s="71"/>
      <c r="EE4" s="71" t="s">
        <v>67</v>
      </c>
      <c r="EF4" s="71"/>
      <c r="EG4" s="71"/>
      <c r="EH4" s="71"/>
      <c r="EI4" s="71"/>
      <c r="EJ4" s="71"/>
      <c r="EK4" s="71"/>
      <c r="EL4" s="71"/>
      <c r="EM4" s="71"/>
      <c r="EN4" s="71"/>
      <c r="EO4" s="71"/>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2023</v>
      </c>
      <c r="C6" s="19">
        <f t="shared" ref="C6:X6" si="3">C7</f>
        <v>423831</v>
      </c>
      <c r="D6" s="19">
        <f t="shared" si="3"/>
        <v>47</v>
      </c>
      <c r="E6" s="19">
        <f t="shared" si="3"/>
        <v>17</v>
      </c>
      <c r="F6" s="19">
        <f t="shared" si="3"/>
        <v>4</v>
      </c>
      <c r="G6" s="19">
        <f t="shared" si="3"/>
        <v>0</v>
      </c>
      <c r="H6" s="19" t="str">
        <f t="shared" si="3"/>
        <v>長崎県　小値賀町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56.84</v>
      </c>
      <c r="Q6" s="20">
        <f t="shared" si="3"/>
        <v>100</v>
      </c>
      <c r="R6" s="20">
        <f t="shared" si="3"/>
        <v>3190</v>
      </c>
      <c r="S6" s="20">
        <f t="shared" si="3"/>
        <v>2181</v>
      </c>
      <c r="T6" s="20">
        <f t="shared" si="3"/>
        <v>25.5</v>
      </c>
      <c r="U6" s="20">
        <f t="shared" si="3"/>
        <v>85.53</v>
      </c>
      <c r="V6" s="20">
        <f t="shared" si="3"/>
        <v>1209</v>
      </c>
      <c r="W6" s="20">
        <f t="shared" si="3"/>
        <v>0.65</v>
      </c>
      <c r="X6" s="20">
        <f t="shared" si="3"/>
        <v>1860</v>
      </c>
      <c r="Y6" s="21">
        <f>IF(Y7="",NA(),Y7)</f>
        <v>107.21</v>
      </c>
      <c r="Z6" s="21">
        <f t="shared" ref="Z6:AH6" si="4">IF(Z7="",NA(),Z7)</f>
        <v>96.01</v>
      </c>
      <c r="AA6" s="21">
        <f t="shared" si="4"/>
        <v>118.73</v>
      </c>
      <c r="AB6" s="21">
        <f t="shared" si="4"/>
        <v>90.64</v>
      </c>
      <c r="AC6" s="21">
        <f t="shared" si="4"/>
        <v>86.76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2458.81</v>
      </c>
      <c r="BG6" s="21">
        <f t="shared" ref="BG6:BO6" si="7">IF(BG7="",NA(),BG7)</f>
        <v>2198.17</v>
      </c>
      <c r="BH6" s="21">
        <f t="shared" si="7"/>
        <v>2092.44</v>
      </c>
      <c r="BI6" s="21">
        <f t="shared" si="7"/>
        <v>2083.37</v>
      </c>
      <c r="BJ6" s="21">
        <f t="shared" si="7"/>
        <v>1962.07</v>
      </c>
      <c r="BK6" s="21">
        <f t="shared" si="7"/>
        <v>1206.79</v>
      </c>
      <c r="BL6" s="21">
        <f t="shared" si="7"/>
        <v>1258.43</v>
      </c>
      <c r="BM6" s="21">
        <f t="shared" si="7"/>
        <v>1163.75</v>
      </c>
      <c r="BN6" s="21">
        <f t="shared" si="7"/>
        <v>1195.47</v>
      </c>
      <c r="BO6" s="21">
        <f t="shared" si="7"/>
        <v>1168.69</v>
      </c>
      <c r="BP6" s="20" t="str">
        <f>IF(BP7="","",IF(BP7="-","【-】","【"&amp;SUBSTITUTE(TEXT(BP7,"#,##0.00"),"-","△")&amp;"】"))</f>
        <v>【1,156.82】</v>
      </c>
      <c r="BQ6" s="21">
        <f>IF(BQ7="",NA(),BQ7)</f>
        <v>103.51</v>
      </c>
      <c r="BR6" s="21">
        <f t="shared" ref="BR6:BZ6" si="8">IF(BR7="",NA(),BR7)</f>
        <v>88.95</v>
      </c>
      <c r="BS6" s="21">
        <f t="shared" si="8"/>
        <v>103.05</v>
      </c>
      <c r="BT6" s="21">
        <f t="shared" si="8"/>
        <v>39.04</v>
      </c>
      <c r="BU6" s="21">
        <f t="shared" si="8"/>
        <v>38.54</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171.63</v>
      </c>
      <c r="CC6" s="21">
        <f t="shared" ref="CC6:CK6" si="9">IF(CC7="",NA(),CC7)</f>
        <v>203.2</v>
      </c>
      <c r="CD6" s="21">
        <f t="shared" si="9"/>
        <v>174.94</v>
      </c>
      <c r="CE6" s="21">
        <f t="shared" si="9"/>
        <v>466.52</v>
      </c>
      <c r="CF6" s="21">
        <f t="shared" si="9"/>
        <v>468.65</v>
      </c>
      <c r="CG6" s="21">
        <f t="shared" si="9"/>
        <v>228.47</v>
      </c>
      <c r="CH6" s="21">
        <f t="shared" si="9"/>
        <v>224.88</v>
      </c>
      <c r="CI6" s="21">
        <f t="shared" si="9"/>
        <v>228.64</v>
      </c>
      <c r="CJ6" s="21">
        <f t="shared" si="9"/>
        <v>239.46</v>
      </c>
      <c r="CK6" s="21">
        <f t="shared" si="9"/>
        <v>233.15</v>
      </c>
      <c r="CL6" s="20" t="str">
        <f>IF(CL7="","",IF(CL7="-","【-】","【"&amp;SUBSTITUTE(TEXT(CL7,"#,##0.00"),"-","△")&amp;"】"))</f>
        <v>【215.73】</v>
      </c>
      <c r="CM6" s="21">
        <f>IF(CM7="",NA(),CM7)</f>
        <v>49.45</v>
      </c>
      <c r="CN6" s="21">
        <f t="shared" ref="CN6:CV6" si="10">IF(CN7="",NA(),CN7)</f>
        <v>50.55</v>
      </c>
      <c r="CO6" s="21">
        <f t="shared" si="10"/>
        <v>50.91</v>
      </c>
      <c r="CP6" s="21">
        <f t="shared" si="10"/>
        <v>50.91</v>
      </c>
      <c r="CQ6" s="21">
        <f t="shared" si="10"/>
        <v>50.91</v>
      </c>
      <c r="CR6" s="21">
        <f t="shared" si="10"/>
        <v>42.47</v>
      </c>
      <c r="CS6" s="21">
        <f t="shared" si="10"/>
        <v>42.4</v>
      </c>
      <c r="CT6" s="21">
        <f t="shared" si="10"/>
        <v>42.28</v>
      </c>
      <c r="CU6" s="21">
        <f t="shared" si="10"/>
        <v>41.06</v>
      </c>
      <c r="CV6" s="21">
        <f t="shared" si="10"/>
        <v>42.09</v>
      </c>
      <c r="CW6" s="20" t="str">
        <f>IF(CW7="","",IF(CW7="-","【-】","【"&amp;SUBSTITUTE(TEXT(CW7,"#,##0.00"),"-","△")&amp;"】"))</f>
        <v>【43.28】</v>
      </c>
      <c r="CX6" s="21">
        <f>IF(CX7="",NA(),CX7)</f>
        <v>75.28</v>
      </c>
      <c r="CY6" s="21">
        <f t="shared" ref="CY6:DG6" si="11">IF(CY7="",NA(),CY7)</f>
        <v>77.97</v>
      </c>
      <c r="CZ6" s="21">
        <f t="shared" si="11"/>
        <v>79.09</v>
      </c>
      <c r="DA6" s="21">
        <f t="shared" si="11"/>
        <v>80.53</v>
      </c>
      <c r="DB6" s="21">
        <f t="shared" si="11"/>
        <v>82.96</v>
      </c>
      <c r="DC6" s="21">
        <f t="shared" si="11"/>
        <v>83.75</v>
      </c>
      <c r="DD6" s="21">
        <f t="shared" si="11"/>
        <v>84.19</v>
      </c>
      <c r="DE6" s="21">
        <f t="shared" si="11"/>
        <v>84.34</v>
      </c>
      <c r="DF6" s="21">
        <f t="shared" si="11"/>
        <v>84.34</v>
      </c>
      <c r="DG6" s="21">
        <f t="shared" si="11"/>
        <v>84.73</v>
      </c>
      <c r="DH6" s="20" t="str">
        <f>IF(DH7="","",IF(DH7="-","【-】","【"&amp;SUBSTITUTE(TEXT(DH7,"#,##0.00"),"-","△")&amp;"】"))</f>
        <v>【86.21】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5" s="22" customFormat="1" x14ac:dyDescent="0.15">
      <c r="A7" s="14"/>
      <c r="B7" s="23">
        <v>2023</v>
      </c>
      <c r="C7" s="23">
        <v>423831</v>
      </c>
      <c r="D7" s="23">
        <v>47</v>
      </c>
      <c r="E7" s="23">
        <v>17</v>
      </c>
      <c r="F7" s="23">
        <v>4</v>
      </c>
      <c r="G7" s="23">
        <v>0</v>
      </c>
      <c r="H7" s="23" t="s">
        <v>97</v>
      </c>
      <c r="I7" s="23" t="s">
        <v>98</v>
      </c>
      <c r="J7" s="23" t="s">
        <v>99</v>
      </c>
      <c r="K7" s="23" t="s">
        <v>100</v>
      </c>
      <c r="L7" s="23" t="s">
        <v>101</v>
      </c>
      <c r="M7" s="23" t="s">
        <v>102</v>
      </c>
      <c r="N7" s="24" t="s">
        <v>103</v>
      </c>
      <c r="O7" s="24" t="s">
        <v>104</v>
      </c>
      <c r="P7" s="24">
        <v>56.84</v>
      </c>
      <c r="Q7" s="24">
        <v>100</v>
      </c>
      <c r="R7" s="24">
        <v>3190</v>
      </c>
      <c r="S7" s="24">
        <v>2181</v>
      </c>
      <c r="T7" s="24">
        <v>25.5</v>
      </c>
      <c r="U7" s="24">
        <v>85.53</v>
      </c>
      <c r="V7" s="24">
        <v>1209</v>
      </c>
      <c r="W7" s="24">
        <v>0.65</v>
      </c>
      <c r="X7" s="24">
        <v>1860</v>
      </c>
      <c r="Y7" s="24">
        <v>107.21</v>
      </c>
      <c r="Z7" s="24">
        <v>96.01</v>
      </c>
      <c r="AA7" s="24">
        <v>118.73</v>
      </c>
      <c r="AB7" s="24">
        <v>90.64</v>
      </c>
      <c r="AC7" s="24">
        <v>86.76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2458.81</v>
      </c>
      <c r="BG7" s="24">
        <v>2198.17</v>
      </c>
      <c r="BH7" s="24">
        <v>2092.44</v>
      </c>
      <c r="BI7" s="24">
        <v>2083.37</v>
      </c>
      <c r="BJ7" s="24">
        <v>1962.07</v>
      </c>
      <c r="BK7" s="24">
        <v>1206.79</v>
      </c>
      <c r="BL7" s="24">
        <v>1258.43</v>
      </c>
      <c r="BM7" s="24">
        <v>1163.75</v>
      </c>
      <c r="BN7" s="24">
        <v>1195.47</v>
      </c>
      <c r="BO7" s="24">
        <v>1168.69</v>
      </c>
      <c r="BP7" s="24">
        <v>1156.82</v>
      </c>
      <c r="BQ7" s="24">
        <v>103.51</v>
      </c>
      <c r="BR7" s="24">
        <v>88.95</v>
      </c>
      <c r="BS7" s="24">
        <v>103.05</v>
      </c>
      <c r="BT7" s="24">
        <v>39.04</v>
      </c>
      <c r="BU7" s="24">
        <v>38.54</v>
      </c>
      <c r="BV7" s="24">
        <v>71.84</v>
      </c>
      <c r="BW7" s="24">
        <v>73.36</v>
      </c>
      <c r="BX7" s="24">
        <v>72.599999999999994</v>
      </c>
      <c r="BY7" s="24">
        <v>69.430000000000007</v>
      </c>
      <c r="BZ7" s="24">
        <v>70.709999999999994</v>
      </c>
      <c r="CA7" s="24">
        <v>75.33</v>
      </c>
      <c r="CB7" s="24">
        <v>171.63</v>
      </c>
      <c r="CC7" s="24">
        <v>203.2</v>
      </c>
      <c r="CD7" s="24">
        <v>174.94</v>
      </c>
      <c r="CE7" s="24">
        <v>466.52</v>
      </c>
      <c r="CF7" s="24">
        <v>468.65</v>
      </c>
      <c r="CG7" s="24">
        <v>228.47</v>
      </c>
      <c r="CH7" s="24">
        <v>224.88</v>
      </c>
      <c r="CI7" s="24">
        <v>228.64</v>
      </c>
      <c r="CJ7" s="24">
        <v>239.46</v>
      </c>
      <c r="CK7" s="24">
        <v>233.15</v>
      </c>
      <c r="CL7" s="24">
        <v>215.73</v>
      </c>
      <c r="CM7" s="24">
        <v>49.45</v>
      </c>
      <c r="CN7" s="24">
        <v>50.55</v>
      </c>
      <c r="CO7" s="24">
        <v>50.91</v>
      </c>
      <c r="CP7" s="24">
        <v>50.91</v>
      </c>
      <c r="CQ7" s="24">
        <v>50.91</v>
      </c>
      <c r="CR7" s="24">
        <v>42.47</v>
      </c>
      <c r="CS7" s="24">
        <v>42.4</v>
      </c>
      <c r="CT7" s="24">
        <v>42.28</v>
      </c>
      <c r="CU7" s="24">
        <v>41.06</v>
      </c>
      <c r="CV7" s="24">
        <v>42.09</v>
      </c>
      <c r="CW7" s="24">
        <v>43.28</v>
      </c>
      <c r="CX7" s="24">
        <v>75.28</v>
      </c>
      <c r="CY7" s="24">
        <v>77.97</v>
      </c>
      <c r="CZ7" s="24">
        <v>79.09</v>
      </c>
      <c r="DA7" s="24">
        <v>80.53</v>
      </c>
      <c r="DB7" s="24">
        <v>82.96</v>
      </c>
      <c r="DC7" s="24">
        <v>83.75</v>
      </c>
      <c r="DD7" s="24">
        <v>84.19</v>
      </c>
      <c r="DE7" s="24">
        <v>84.34</v>
      </c>
      <c r="DF7" s="24">
        <v>84.34</v>
      </c>
      <c r="DG7" s="24">
        <v>84.73</v>
      </c>
      <c r="DH7" s="24">
        <v>86.21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0.36</v>
      </c>
      <c r="EK7" s="24">
        <v>0.39</v>
      </c>
      <c r="EL7" s="24">
        <v>0.1</v>
      </c>
      <c r="EM7" s="24">
        <v>0.08</v>
      </c>
      <c r="EN7" s="24">
        <v>0.06</v>
      </c>
      <c r="EO7" s="24">
        <v>0.11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110</v>
      </c>
    </row>
    <row r="12" spans="1:145" x14ac:dyDescent="0.15">
      <c r="B12">
        <v>1</v>
      </c>
      <c r="C12">
        <v>1</v>
      </c>
      <c r="D12">
        <v>2</v>
      </c>
      <c r="E12">
        <v>3</v>
      </c>
      <c r="F12">
        <v>4</v>
      </c>
      <c r="G12" t="s">
        <v>111</v>
      </c>
    </row>
    <row r="13" spans="1:145" x14ac:dyDescent="0.15">
      <c r="B13" t="s">
        <v>112</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soumuka09</cp:lastModifiedBy>
  <dcterms:created xsi:type="dcterms:W3CDTF">2025-01-24T07:32:00Z</dcterms:created>
  <dcterms:modified xsi:type="dcterms:W3CDTF">2025-02-28T02:41:25Z</dcterms:modified>
  <cp:category/>
</cp:coreProperties>
</file>