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Kt03-fls01\共有フォルダ\08 税財政課\■財政管財係\【その他の調査】\【その他調査】R6年度\【〆R7.1.28】公営企業に係る経営比較分析表（令和5年度決算）の分析等について\各課\修正版\08_下水道事業（修正版）\"/>
    </mc:Choice>
  </mc:AlternateContent>
  <xr:revisionPtr revIDLastSave="0" documentId="13_ncr:1_{83A336D1-CDCE-4A28-A51D-A03042F98FF1}" xr6:coauthVersionLast="36" xr6:coauthVersionMax="36" xr10:uidLastSave="{00000000-0000-0000-0000-000000000000}"/>
  <workbookProtection workbookAlgorithmName="SHA-512" workbookHashValue="XQY106h1GFlglFBGnto3UK39qn72cdJuB1n7dIiresyxgKSc4ZINBSRnwsarW3i3OoLBNJCNNwxEDhf+Ysdg1Q==" workbookSaltValue="vNdBUYqzVCwte4fFkmwd3A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H85" i="4"/>
  <c r="G85" i="4"/>
  <c r="F85" i="4"/>
  <c r="E85" i="4"/>
  <c r="BB10" i="4"/>
  <c r="AT10" i="4"/>
  <c r="AL10" i="4"/>
  <c r="AL8" i="4"/>
  <c r="P8" i="4"/>
  <c r="I8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<sst xmlns="http://schemas.openxmlformats.org/spreadsheetml/2006/main" count="231" uniqueCount="115">
  <si>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</si>
  <si>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</si>
  <si>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</si>
  <si>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</si>
  <si>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</si>
  <si>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</si>
  <si>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</si>
  <si>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</si>
  <si>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</si>
  <si>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</si>
  <si>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</si>
  <si>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</si>
  <si>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</si>
  <si>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</si>
  <si>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</si>
  <si>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</si>
  <si>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</si>
  <si>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</si>
  <si>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</si>
  <si>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</si>
  <si>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</si>
  <si>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</si>
  <si>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</si>
  <si>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</si>
  <si>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</si>
  <si>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</si>
  <si>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</si>
  <si>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</si>
  <si>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</si>
  <si>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</si>
  <si>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</si>
  <si>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</si>
  <si>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</si>
  <si>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</si>
  <si>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</si>
  <si>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</si>
  <si>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</si>
  <si>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</si>
  <si>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</si>
  <si>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</si>
  <si>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</si>
  <si>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</si>
  <si>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</si>
  <si>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</si>
  <si>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</si>
  <si>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</si>
  <si>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</si>
  <si>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</si>
  <si>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</si>
  <si>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</si>
  <si>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</si>
  <si>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</si>
  <si>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</si>
  <si>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</si>
  <si>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</si>
  <si>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</si>
  <si>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</si>
  <si>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</si>
  <si>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</si>
  <si>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</si>
  <si>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</si>
  <si>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</si>
  <si>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</si>
  <si>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</si>
  <si>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</si>
  <si>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</si>
  <si>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</si>
  <si>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</si>
  <si>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</si>
  <si>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</si>
  <si>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</si>
  <si>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</si>
  <si>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</si>
  <si>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</si>
  <si>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</si>
  <si>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</si>
  <si>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</si>
  <si>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</si>
  <si>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</si>
  <si>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</si>
  <si>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</si>
  <si>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</si>
  <si>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</si>
  <si>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</si>
  <si>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</si>
  <si>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</si>
  <si>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</si>
  <si>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</si>
  <si>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</si>
  <si>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</si>
  <si>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</si>
  <si>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</si>
  <si>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</si>
  <si>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</si>
  <si>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</si>
  <si>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</si>
  <si>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川棚町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</si>
  <si>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</si>
  <si>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</si>
  <si>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</si>
  <si>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</si>
  <si>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</si>
  <si>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</si>
  <si>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</si>
  <si>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</si>
  <si>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</si>
  <si>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</si>
  <si>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</si>
  <si>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</si>
  <si>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</si>
  <si>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</si>
  <si>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</si>
  <si>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前年度繰越事業（修繕工事）の支出により費用が増加したことに伴い、「①経常収支比率」及び「⑤経費回収率」が前年度と比較し減少、「②累積欠損金比率」については増加しています。
　下水道使用料は年々減少傾向にあり、一般会計からの繰入金により費用を賄っている状況にあります。
　「③流動比率」は増加傾向にありますが、依然として100％を下回っており、流動負債を賄えていない状況にあります。　
　「④企業債残高対事業規模比率」は平均を下回っており、企業債残高も年々減少傾向にあります。しかし、今後、施設更新が必要であり、企業債借入額の増加が見込まれます。
　「⑥汚水処理原価」は類似団体平均を下回っていますが、使用料収入で原価を賄えていない状況にあります。
　「⑦施設利用率」は平均を下回っている状況であり、「⑧水洗化率」の向上を図る必要があります。
また、処理人口の減少を踏まえた施設規模の検討が必要です。</t>
    <rPh sb="4" eb="5">
      <t>ク</t>
    </rPh>
    <rPh sb="5" eb="6">
      <t>コ</t>
    </rPh>
    <rPh sb="6" eb="8">
      <t>ジギョウ</t>
    </rPh>
    <rPh sb="9" eb="13">
      <t>シュウゼンコウジ</t>
    </rPh>
    <rPh sb="15" eb="17">
      <t>シシュツ</t>
    </rPh>
    <rPh sb="20" eb="22">
      <t>ヒヨウ</t>
    </rPh>
    <rPh sb="23" eb="25">
      <t>ゾウカ</t>
    </rPh>
    <rPh sb="30" eb="31">
      <t>トモナ</t>
    </rPh>
    <rPh sb="35" eb="37">
      <t>ケイジョウ</t>
    </rPh>
    <rPh sb="37" eb="39">
      <t>シュウシ</t>
    </rPh>
    <rPh sb="39" eb="41">
      <t>ヒリツ</t>
    </rPh>
    <rPh sb="42" eb="43">
      <t>オヨ</t>
    </rPh>
    <rPh sb="46" eb="48">
      <t>ケイヒ</t>
    </rPh>
    <rPh sb="48" eb="51">
      <t>カイシュウリツ</t>
    </rPh>
    <rPh sb="53" eb="56">
      <t>ゼンネンド</t>
    </rPh>
    <rPh sb="57" eb="59">
      <t>ヒカク</t>
    </rPh>
    <rPh sb="60" eb="62">
      <t>ゲンショウ</t>
    </rPh>
    <rPh sb="65" eb="70">
      <t>ルイセキケッソンキン</t>
    </rPh>
    <rPh sb="70" eb="72">
      <t>ヒリツ</t>
    </rPh>
    <rPh sb="78" eb="80">
      <t>ゾウカ</t>
    </rPh>
    <rPh sb="88" eb="91">
      <t>ゲスイドウ</t>
    </rPh>
    <rPh sb="91" eb="94">
      <t>シヨウリョウ</t>
    </rPh>
    <rPh sb="95" eb="97">
      <t>ネンネン</t>
    </rPh>
    <rPh sb="97" eb="99">
      <t>ゲンショウ</t>
    </rPh>
    <rPh sb="99" eb="101">
      <t>ケイコウ</t>
    </rPh>
    <rPh sb="105" eb="109">
      <t>イッパンカイケイ</t>
    </rPh>
    <rPh sb="112" eb="114">
      <t>クリイレ</t>
    </rPh>
    <rPh sb="114" eb="115">
      <t>キン</t>
    </rPh>
    <rPh sb="118" eb="120">
      <t>ヒヨウ</t>
    </rPh>
    <rPh sb="121" eb="122">
      <t>マカナ</t>
    </rPh>
    <rPh sb="126" eb="128">
      <t>ジョウキョウ</t>
    </rPh>
    <rPh sb="138" eb="142">
      <t>リュウドウヒリツ</t>
    </rPh>
    <rPh sb="144" eb="148">
      <t>ゾウカケイコウ</t>
    </rPh>
    <rPh sb="155" eb="157">
      <t>イゼン</t>
    </rPh>
    <rPh sb="165" eb="167">
      <t>シタマワ</t>
    </rPh>
    <rPh sb="172" eb="174">
      <t>リュウドウ</t>
    </rPh>
    <rPh sb="174" eb="176">
      <t>フサイ</t>
    </rPh>
    <rPh sb="177" eb="178">
      <t>マカナ</t>
    </rPh>
    <rPh sb="183" eb="185">
      <t>ジョウキョウ</t>
    </rPh>
    <rPh sb="196" eb="199">
      <t>キギョウサイ</t>
    </rPh>
    <rPh sb="199" eb="201">
      <t>ザンダカ</t>
    </rPh>
    <rPh sb="256" eb="259">
      <t>キギョウサイ</t>
    </rPh>
    <rPh sb="285" eb="289">
      <t>ルイジダンタイ</t>
    </rPh>
    <rPh sb="289" eb="291">
      <t>ヘイキン</t>
    </rPh>
    <rPh sb="301" eb="304">
      <t>シヨウリョウ</t>
    </rPh>
    <rPh sb="304" eb="306">
      <t>シュウニュウ</t>
    </rPh>
    <rPh sb="307" eb="309">
      <t>ゲンカ</t>
    </rPh>
    <rPh sb="310" eb="311">
      <t>マカナ</t>
    </rPh>
    <rPh sb="316" eb="318">
      <t>ジョウキョウ</t>
    </rPh>
    <rPh sb="328" eb="330">
      <t>シセツ</t>
    </rPh>
    <rPh sb="330" eb="333">
      <t>リヨウリツ</t>
    </rPh>
    <rPh sb="335" eb="337">
      <t>ヘイキン</t>
    </rPh>
    <rPh sb="338" eb="340">
      <t>シタマワ</t>
    </rPh>
    <rPh sb="344" eb="346">
      <t>ジョウキョウ</t>
    </rPh>
    <rPh sb="352" eb="356">
      <t>スイセンカリツ</t>
    </rPh>
    <rPh sb="358" eb="360">
      <t>コウジョウ</t>
    </rPh>
    <rPh sb="361" eb="362">
      <t>ハカ</t>
    </rPh>
    <rPh sb="363" eb="365">
      <t>ヒツヨウ</t>
    </rPh>
    <rPh sb="375" eb="379">
      <t>ショリジンコウ</t>
    </rPh>
    <rPh sb="380" eb="382">
      <t>ゲンショウ</t>
    </rPh>
    <rPh sb="383" eb="384">
      <t>フ</t>
    </rPh>
    <rPh sb="387" eb="389">
      <t>シセツ</t>
    </rPh>
    <rPh sb="389" eb="391">
      <t>キボ</t>
    </rPh>
    <rPh sb="392" eb="394">
      <t>ケントウ</t>
    </rPh>
    <rPh sb="395" eb="397">
      <t>ヒツヨウ</t>
    </rPh>
    <phoneticPr fontId="4"/>
  </si>
  <si>
    <t>本町が管理する下水道管路施設は30年が経過しています。下水道管渠の標準耐用年数は50年とされており、計画的な更新が必要となります。</t>
    <rPh sb="54" eb="56">
      <t>コウシン</t>
    </rPh>
    <phoneticPr fontId="4"/>
  </si>
  <si>
    <t>下水道使用料は年々減少傾向にあり、不足分を一般会計で賄っている状況です。これから先、施設の更新費用も必要となってきます。
接続率の向上や使用料の見直し等、適切な使用料を確保する必要があります。
また、維持管理費の節減、計画的な施設更新を図る必要があります。</t>
    <rPh sb="17" eb="20">
      <t>フソクブン</t>
    </rPh>
    <rPh sb="21" eb="25">
      <t>イッパンカイケイ</t>
    </rPh>
    <rPh sb="26" eb="27">
      <t>マカナ</t>
    </rPh>
    <rPh sb="31" eb="33">
      <t>ジョウキョウ</t>
    </rPh>
    <rPh sb="40" eb="41">
      <t>サキ</t>
    </rPh>
    <rPh sb="42" eb="44">
      <t>シセツ</t>
    </rPh>
    <rPh sb="45" eb="47">
      <t>コウシン</t>
    </rPh>
    <rPh sb="47" eb="49">
      <t>ヒヨウ</t>
    </rPh>
    <rPh sb="50" eb="52">
      <t>ヒツヨウ</t>
    </rPh>
    <rPh sb="61" eb="64">
      <t>セツゾクリツ</t>
    </rPh>
    <rPh sb="65" eb="67">
      <t>コウジョウ</t>
    </rPh>
    <rPh sb="68" eb="71">
      <t>シヨウリョウ</t>
    </rPh>
    <rPh sb="72" eb="74">
      <t>ミナオ</t>
    </rPh>
    <rPh sb="75" eb="76">
      <t>ナド</t>
    </rPh>
    <rPh sb="77" eb="79">
      <t>テキセツ</t>
    </rPh>
    <rPh sb="80" eb="83">
      <t>シヨウリョウ</t>
    </rPh>
    <rPh sb="84" eb="86">
      <t>カクホ</t>
    </rPh>
    <rPh sb="88" eb="90">
      <t>ヒツヨウ</t>
    </rPh>
    <rPh sb="100" eb="105">
      <t>イジカンリヒ</t>
    </rPh>
    <rPh sb="106" eb="108">
      <t>セツゲン</t>
    </rPh>
    <rPh sb="109" eb="112">
      <t>ケイカクテキ</t>
    </rPh>
    <rPh sb="118" eb="119">
      <t>ハカ</t>
    </rPh>
    <rPh sb="120" eb="12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</si>
</sst>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3-4E65-82C6-3087CCCA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3-4E65-82C6-3087CCCA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42.07</c:v>
                </c:pt>
                <c:pt idx="1">
                  <c:v>43.17</c:v>
                </c:pt>
                <c:pt idx="2">
                  <c:v>43.48</c:v>
                </c:pt>
                <c:pt idx="3">
                  <c:v>42.48</c:v>
                </c:pt>
                <c:pt idx="4">
                  <c:v>43.31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3-49BE-A839-9EF1F973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50.53</c:v>
                </c:pt>
                <c:pt idx="2">
                  <c:v>51.42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3-49BE-A839-9EF1F973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80.03</c:v>
                </c:pt>
                <c:pt idx="1">
                  <c:v>81.099999999999994</c:v>
                </c:pt>
                <c:pt idx="2">
                  <c:v>81.78</c:v>
                </c:pt>
                <c:pt idx="3">
                  <c:v>81.52</c:v>
                </c:pt>
                <c:pt idx="4">
                  <c:v>81.92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9-45BF-AC06-E51148DCE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82.08</c:v>
                </c:pt>
                <c:pt idx="2">
                  <c:v>81.34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9-45BF-AC06-E51148DCE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96.13</c:v>
                </c:pt>
                <c:pt idx="1">
                  <c:v>101.85</c:v>
                </c:pt>
                <c:pt idx="2">
                  <c:v>101.33</c:v>
                </c:pt>
                <c:pt idx="3">
                  <c:v>105.92</c:v>
                </c:pt>
                <c:pt idx="4">
                  <c:v>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4-4929-B5C1-53B9B099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106.57</c:v>
                </c:pt>
                <c:pt idx="1">
                  <c:v>107.21</c:v>
                </c:pt>
                <c:pt idx="2">
                  <c:v>107.08</c:v>
                </c:pt>
                <c:pt idx="3">
                  <c:v>106.08</c:v>
                </c:pt>
                <c:pt idx="4">
                  <c:v>106.87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4-4929-B5C1-53B9B099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7.31</c:v>
                </c:pt>
                <c:pt idx="1">
                  <c:v>10.44</c:v>
                </c:pt>
                <c:pt idx="2">
                  <c:v>13.31</c:v>
                </c:pt>
                <c:pt idx="3">
                  <c:v>16.100000000000001</c:v>
                </c:pt>
                <c:pt idx="4">
                  <c:v>18.71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A-444D-8C03-38666201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15.85</c:v>
                </c:pt>
                <c:pt idx="1">
                  <c:v>12.7</c:v>
                </c:pt>
                <c:pt idx="2">
                  <c:v>14.65</c:v>
                </c:pt>
                <c:pt idx="3">
                  <c:v>16.11</c:v>
                </c:pt>
                <c:pt idx="4">
                  <c:v>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A-444D-8C03-38666201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B-42BB-A0D5-8CC6C6BE5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</c:v>
                </c:pt>
                <c:pt idx="3" formatCode="#,##0.00;&quot;△&quot;#,##0.00;&quot;-&quot;">
                  <c:v>0.17</c:v>
                </c:pt>
                <c:pt idx="4" formatCode="#,##0.00;&quot;△&quot;#,##0.00;&quot;-&quot;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B-42BB-A0D5-8CC6C6BE5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30.77</c:v>
                </c:pt>
                <c:pt idx="1">
                  <c:v>24.94</c:v>
                </c:pt>
                <c:pt idx="2">
                  <c:v>20.64</c:v>
                </c:pt>
                <c:pt idx="3">
                  <c:v>2.44</c:v>
                </c:pt>
                <c:pt idx="4">
                  <c:v>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D-4AC7-AB17-EB3AA76D8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43.71</c:v>
                </c:pt>
                <c:pt idx="2">
                  <c:v>45.94</c:v>
                </c:pt>
                <c:pt idx="3">
                  <c:v>29.34</c:v>
                </c:pt>
                <c:pt idx="4">
                  <c:v>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D-4AC7-AB17-EB3AA76D8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18.760000000000002</c:v>
                </c:pt>
                <c:pt idx="1">
                  <c:v>34.81</c:v>
                </c:pt>
                <c:pt idx="2">
                  <c:v>38.21</c:v>
                </c:pt>
                <c:pt idx="3">
                  <c:v>47.57</c:v>
                </c:pt>
                <c:pt idx="4">
                  <c:v>63.37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1-461C-A341-DE1311EB4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47.03</c:v>
                </c:pt>
                <c:pt idx="1">
                  <c:v>40.67</c:v>
                </c:pt>
                <c:pt idx="2">
                  <c:v>47.7</c:v>
                </c:pt>
                <c:pt idx="3">
                  <c:v>50.59</c:v>
                </c:pt>
                <c:pt idx="4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1-461C-A341-DE1311EB4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1064.21</c:v>
                </c:pt>
                <c:pt idx="1">
                  <c:v>141.02000000000001</c:v>
                </c:pt>
                <c:pt idx="2">
                  <c:v>753.72</c:v>
                </c:pt>
                <c:pt idx="3">
                  <c:v>482.7</c:v>
                </c:pt>
                <c:pt idx="4">
                  <c:v>586.30999999999995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B-41FE-9F5F-4F80E3EF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1001.3</c:v>
                </c:pt>
                <c:pt idx="1">
                  <c:v>1050.51</c:v>
                </c:pt>
                <c:pt idx="2">
                  <c:v>1102.01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B-41FE-9F5F-4F80E3EF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95.6</c:v>
                </c:pt>
                <c:pt idx="1">
                  <c:v>74.58</c:v>
                </c:pt>
                <c:pt idx="2">
                  <c:v>93.43</c:v>
                </c:pt>
                <c:pt idx="3">
                  <c:v>99.48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6-4C13-81EF-A5CB1BE8B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82.65</c:v>
                </c:pt>
                <c:pt idx="2">
                  <c:v>82.55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6-4C13-81EF-A5CB1BE8B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162.91</c:v>
                </c:pt>
                <c:pt idx="1">
                  <c:v>207.56</c:v>
                </c:pt>
                <c:pt idx="2">
                  <c:v>165.06</c:v>
                </c:pt>
                <c:pt idx="3">
                  <c:v>154.78</c:v>
                </c:pt>
                <c:pt idx="4">
                  <c:v>160.74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4-49BF-8F87-253F3A08D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186.3</c:v>
                </c:pt>
                <c:pt idx="2">
                  <c:v>188.38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4-49BF-8F87-253F3A08D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長崎県　川棚町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13192</v>
      </c>
      <c r="AM8" s="54"/>
      <c r="AN8" s="54"/>
      <c r="AO8" s="54"/>
      <c r="AP8" s="54"/>
      <c r="AQ8" s="54"/>
      <c r="AR8" s="54"/>
      <c r="AS8" s="54"/>
      <c r="AT8" s="53">
        <f>データ!T6</f>
        <v>37.25</v>
      </c>
      <c r="AU8" s="53"/>
      <c r="AV8" s="53"/>
      <c r="AW8" s="53"/>
      <c r="AX8" s="53"/>
      <c r="AY8" s="53"/>
      <c r="AZ8" s="53"/>
      <c r="BA8" s="53"/>
      <c r="BB8" s="53">
        <f>データ!U6</f>
        <v>354.15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72.05</v>
      </c>
      <c r="J10" s="53"/>
      <c r="K10" s="53"/>
      <c r="L10" s="53"/>
      <c r="M10" s="53"/>
      <c r="N10" s="53"/>
      <c r="O10" s="53"/>
      <c r="P10" s="53">
        <f>データ!P6</f>
        <v>72.02</v>
      </c>
      <c r="Q10" s="53"/>
      <c r="R10" s="53"/>
      <c r="S10" s="53"/>
      <c r="T10" s="53"/>
      <c r="U10" s="53"/>
      <c r="V10" s="53"/>
      <c r="W10" s="53">
        <f>データ!Q6</f>
        <v>92.55</v>
      </c>
      <c r="X10" s="53"/>
      <c r="Y10" s="53"/>
      <c r="Z10" s="53"/>
      <c r="AA10" s="53"/>
      <c r="AB10" s="53"/>
      <c r="AC10" s="53"/>
      <c r="AD10" s="54">
        <f>データ!R6</f>
        <v>2970</v>
      </c>
      <c r="AE10" s="54"/>
      <c r="AF10" s="54"/>
      <c r="AG10" s="54"/>
      <c r="AH10" s="54"/>
      <c r="AI10" s="54"/>
      <c r="AJ10" s="54"/>
      <c r="AK10" s="2"/>
      <c r="AL10" s="54">
        <f>データ!V6</f>
        <v>9455</v>
      </c>
      <c r="AM10" s="54"/>
      <c r="AN10" s="54"/>
      <c r="AO10" s="54"/>
      <c r="AP10" s="54"/>
      <c r="AQ10" s="54"/>
      <c r="AR10" s="54"/>
      <c r="AS10" s="54"/>
      <c r="AT10" s="53">
        <f>データ!W6</f>
        <v>3.19</v>
      </c>
      <c r="AU10" s="53"/>
      <c r="AV10" s="53"/>
      <c r="AW10" s="53"/>
      <c r="AX10" s="53"/>
      <c r="AY10" s="53"/>
      <c r="AZ10" s="53"/>
      <c r="BA10" s="53"/>
      <c r="BB10" s="53">
        <f>データ!X6</f>
        <v>2963.95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B3LEu2q11sTYiGOqBq2p+5U9hSqoXyAF4Iet7aOtak2MY+A+YPtRUVtl+PM8rCMyXvYzGyaD/1q+K1U3fk1e8w==" saltValue="C1Rg4nxfnhsUnQ0K7KMfd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423220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長崎県　川棚町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72.05</v>
      </c>
      <c r="P6" s="20">
        <f t="shared" si="3"/>
        <v>72.02</v>
      </c>
      <c r="Q6" s="20">
        <f t="shared" si="3"/>
        <v>92.55</v>
      </c>
      <c r="R6" s="20">
        <f t="shared" si="3"/>
        <v>2970</v>
      </c>
      <c r="S6" s="20">
        <f t="shared" si="3"/>
        <v>13192</v>
      </c>
      <c r="T6" s="20">
        <f t="shared" si="3"/>
        <v>37.25</v>
      </c>
      <c r="U6" s="20">
        <f t="shared" si="3"/>
        <v>354.15</v>
      </c>
      <c r="V6" s="20">
        <f t="shared" si="3"/>
        <v>9455</v>
      </c>
      <c r="W6" s="20">
        <f t="shared" si="3"/>
        <v>3.19</v>
      </c>
      <c r="X6" s="20">
        <f t="shared" si="3"/>
        <v>2963.95</v>
      </c>
      <c r="Y6" s="21">
        <f>IF(Y7="",NA(),Y7)</f>
        <v>96.13</v>
      </c>
      <c r="Z6" s="21">
        <f t="shared" ref="Z6:AH6" si="4">IF(Z7="",NA(),Z7)</f>
        <v>101.85</v>
      </c>
      <c r="AA6" s="21">
        <f t="shared" si="4"/>
        <v>101.33</v>
      </c>
      <c r="AB6" s="21">
        <f t="shared" si="4"/>
        <v>105.92</v>
      </c>
      <c r="AC6" s="21">
        <f t="shared" si="4"/>
        <v>98.92</v>
      </c>
      <c r="AD6" s="21">
        <f t="shared" si="4"/>
        <v>106.57</v>
      </c>
      <c r="AE6" s="21">
        <f t="shared" si="4"/>
        <v>107.21</v>
      </c>
      <c r="AF6" s="21">
        <f t="shared" si="4"/>
        <v>107.08</v>
      </c>
      <c r="AG6" s="21">
        <f t="shared" si="4"/>
        <v>106.08</v>
      </c>
      <c r="AH6" s="21">
        <f t="shared" si="4"/>
        <v>106.87</v>
      </c>
      <c r="AI6" s="20" t="str">
        <f>IF(AI7="","",IF(AI7="-","【-】","【"&amp;SUBSTITUTE(TEXT(AI7,"#,##0.00"),"-","△")&amp;"】"))</f>
        <v>【105.91】</v>
      </c>
      <c r="AJ6" s="21">
        <f>IF(AJ7="",NA(),AJ7)</f>
        <v>30.77</v>
      </c>
      <c r="AK6" s="21">
        <f t="shared" ref="AK6:AS6" si="5">IF(AK7="",NA(),AK7)</f>
        <v>24.94</v>
      </c>
      <c r="AL6" s="21">
        <f t="shared" si="5"/>
        <v>20.64</v>
      </c>
      <c r="AM6" s="21">
        <f t="shared" si="5"/>
        <v>2.44</v>
      </c>
      <c r="AN6" s="21">
        <f t="shared" si="5"/>
        <v>6.07</v>
      </c>
      <c r="AO6" s="21">
        <f t="shared" si="5"/>
        <v>53.44</v>
      </c>
      <c r="AP6" s="21">
        <f t="shared" si="5"/>
        <v>43.71</v>
      </c>
      <c r="AQ6" s="21">
        <f t="shared" si="5"/>
        <v>45.94</v>
      </c>
      <c r="AR6" s="21">
        <f t="shared" si="5"/>
        <v>29.34</v>
      </c>
      <c r="AS6" s="21">
        <f t="shared" si="5"/>
        <v>21.73</v>
      </c>
      <c r="AT6" s="20" t="str">
        <f>IF(AT7="","",IF(AT7="-","【-】","【"&amp;SUBSTITUTE(TEXT(AT7,"#,##0.00"),"-","△")&amp;"】"))</f>
        <v>【3.03】</v>
      </c>
      <c r="AU6" s="21">
        <f>IF(AU7="",NA(),AU7)</f>
        <v>18.760000000000002</v>
      </c>
      <c r="AV6" s="21">
        <f t="shared" ref="AV6:BD6" si="6">IF(AV7="",NA(),AV7)</f>
        <v>34.81</v>
      </c>
      <c r="AW6" s="21">
        <f t="shared" si="6"/>
        <v>38.21</v>
      </c>
      <c r="AX6" s="21">
        <f t="shared" si="6"/>
        <v>47.57</v>
      </c>
      <c r="AY6" s="21">
        <f t="shared" si="6"/>
        <v>63.37</v>
      </c>
      <c r="AZ6" s="21">
        <f t="shared" si="6"/>
        <v>47.03</v>
      </c>
      <c r="BA6" s="21">
        <f t="shared" si="6"/>
        <v>40.67</v>
      </c>
      <c r="BB6" s="21">
        <f t="shared" si="6"/>
        <v>47.7</v>
      </c>
      <c r="BC6" s="21">
        <f t="shared" si="6"/>
        <v>50.59</v>
      </c>
      <c r="BD6" s="21">
        <f t="shared" si="6"/>
        <v>62.37</v>
      </c>
      <c r="BE6" s="20" t="str">
        <f>IF(BE7="","",IF(BE7="-","【-】","【"&amp;SUBSTITUTE(TEXT(BE7,"#,##0.00"),"-","△")&amp;"】"))</f>
        <v>【78.43】</v>
      </c>
      <c r="BF6" s="21">
        <f>IF(BF7="",NA(),BF7)</f>
        <v>1064.21</v>
      </c>
      <c r="BG6" s="21">
        <f t="shared" ref="BG6:BO6" si="7">IF(BG7="",NA(),BG7)</f>
        <v>141.02000000000001</v>
      </c>
      <c r="BH6" s="21">
        <f t="shared" si="7"/>
        <v>753.72</v>
      </c>
      <c r="BI6" s="21">
        <f t="shared" si="7"/>
        <v>482.7</v>
      </c>
      <c r="BJ6" s="21">
        <f t="shared" si="7"/>
        <v>586.30999999999995</v>
      </c>
      <c r="BK6" s="21">
        <f t="shared" si="7"/>
        <v>1001.3</v>
      </c>
      <c r="BL6" s="21">
        <f t="shared" si="7"/>
        <v>1050.51</v>
      </c>
      <c r="BM6" s="21">
        <f t="shared" si="7"/>
        <v>1102.01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>
        <f>IF(BQ7="",NA(),BQ7)</f>
        <v>95.6</v>
      </c>
      <c r="BR6" s="21">
        <f t="shared" ref="BR6:BZ6" si="8">IF(BR7="",NA(),BR7)</f>
        <v>74.58</v>
      </c>
      <c r="BS6" s="21">
        <f t="shared" si="8"/>
        <v>93.43</v>
      </c>
      <c r="BT6" s="21">
        <f t="shared" si="8"/>
        <v>99.48</v>
      </c>
      <c r="BU6" s="21">
        <f t="shared" si="8"/>
        <v>96</v>
      </c>
      <c r="BV6" s="21">
        <f t="shared" si="8"/>
        <v>81.88</v>
      </c>
      <c r="BW6" s="21">
        <f t="shared" si="8"/>
        <v>82.65</v>
      </c>
      <c r="BX6" s="21">
        <f t="shared" si="8"/>
        <v>82.55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>
        <f>IF(CB7="",NA(),CB7)</f>
        <v>162.91</v>
      </c>
      <c r="CC6" s="21">
        <f t="shared" ref="CC6:CK6" si="9">IF(CC7="",NA(),CC7)</f>
        <v>207.56</v>
      </c>
      <c r="CD6" s="21">
        <f t="shared" si="9"/>
        <v>165.06</v>
      </c>
      <c r="CE6" s="21">
        <f t="shared" si="9"/>
        <v>154.78</v>
      </c>
      <c r="CF6" s="21">
        <f t="shared" si="9"/>
        <v>160.74</v>
      </c>
      <c r="CG6" s="21">
        <f t="shared" si="9"/>
        <v>187.55</v>
      </c>
      <c r="CH6" s="21">
        <f t="shared" si="9"/>
        <v>186.3</v>
      </c>
      <c r="CI6" s="21">
        <f t="shared" si="9"/>
        <v>188.38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>
        <f>IF(CM7="",NA(),CM7)</f>
        <v>42.07</v>
      </c>
      <c r="CN6" s="21">
        <f t="shared" ref="CN6:CV6" si="10">IF(CN7="",NA(),CN7)</f>
        <v>43.17</v>
      </c>
      <c r="CO6" s="21">
        <f t="shared" si="10"/>
        <v>43.48</v>
      </c>
      <c r="CP6" s="21">
        <f t="shared" si="10"/>
        <v>42.48</v>
      </c>
      <c r="CQ6" s="21">
        <f t="shared" si="10"/>
        <v>43.31</v>
      </c>
      <c r="CR6" s="21">
        <f t="shared" si="10"/>
        <v>50.94</v>
      </c>
      <c r="CS6" s="21">
        <f t="shared" si="10"/>
        <v>50.53</v>
      </c>
      <c r="CT6" s="21">
        <f t="shared" si="10"/>
        <v>51.42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>
        <f>IF(CX7="",NA(),CX7)</f>
        <v>80.03</v>
      </c>
      <c r="CY6" s="21">
        <f t="shared" ref="CY6:DG6" si="11">IF(CY7="",NA(),CY7)</f>
        <v>81.099999999999994</v>
      </c>
      <c r="CZ6" s="21">
        <f t="shared" si="11"/>
        <v>81.78</v>
      </c>
      <c r="DA6" s="21">
        <f t="shared" si="11"/>
        <v>81.52</v>
      </c>
      <c r="DB6" s="21">
        <f t="shared" si="11"/>
        <v>81.92</v>
      </c>
      <c r="DC6" s="21">
        <f t="shared" si="11"/>
        <v>82.55</v>
      </c>
      <c r="DD6" s="21">
        <f t="shared" si="11"/>
        <v>82.08</v>
      </c>
      <c r="DE6" s="21">
        <f t="shared" si="11"/>
        <v>81.34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1">
        <f>IF(DI7="",NA(),DI7)</f>
        <v>7.31</v>
      </c>
      <c r="DJ6" s="21">
        <f t="shared" ref="DJ6:DR6" si="12">IF(DJ7="",NA(),DJ7)</f>
        <v>10.44</v>
      </c>
      <c r="DK6" s="21">
        <f t="shared" si="12"/>
        <v>13.31</v>
      </c>
      <c r="DL6" s="21">
        <f t="shared" si="12"/>
        <v>16.100000000000001</v>
      </c>
      <c r="DM6" s="21">
        <f t="shared" si="12"/>
        <v>18.71</v>
      </c>
      <c r="DN6" s="21">
        <f t="shared" si="12"/>
        <v>15.85</v>
      </c>
      <c r="DO6" s="21">
        <f t="shared" si="12"/>
        <v>12.7</v>
      </c>
      <c r="DP6" s="21">
        <f t="shared" si="12"/>
        <v>14.65</v>
      </c>
      <c r="DQ6" s="21">
        <f t="shared" si="12"/>
        <v>16.11</v>
      </c>
      <c r="DR6" s="21">
        <f t="shared" si="12"/>
        <v>17.05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1">
        <f t="shared" si="13"/>
        <v>0.1</v>
      </c>
      <c r="EB6" s="21">
        <f t="shared" si="13"/>
        <v>0.17</v>
      </c>
      <c r="EC6" s="21">
        <f t="shared" si="13"/>
        <v>0.22</v>
      </c>
      <c r="ED6" s="20" t="str">
        <f>IF(ED7="","",IF(ED7="-","【-】","【"&amp;SUBSTITUTE(TEXT(ED7,"#,##0.00"),"-","△")&amp;"】"))</f>
        <v>【8.68】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1">
        <f t="shared" si="14"/>
        <v>0.57999999999999996</v>
      </c>
      <c r="EJ6" s="21">
        <f t="shared" si="14"/>
        <v>0.15</v>
      </c>
      <c r="EK6" s="21">
        <f t="shared" si="14"/>
        <v>1.65</v>
      </c>
      <c r="EL6" s="21">
        <f t="shared" si="14"/>
        <v>0.14000000000000001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423220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72.05</v>
      </c>
      <c r="P7" s="24">
        <v>72.02</v>
      </c>
      <c r="Q7" s="24">
        <v>92.55</v>
      </c>
      <c r="R7" s="24">
        <v>2970</v>
      </c>
      <c r="S7" s="24">
        <v>13192</v>
      </c>
      <c r="T7" s="24">
        <v>37.25</v>
      </c>
      <c r="U7" s="24">
        <v>354.15</v>
      </c>
      <c r="V7" s="24">
        <v>9455</v>
      </c>
      <c r="W7" s="24">
        <v>3.19</v>
      </c>
      <c r="X7" s="24">
        <v>2963.95</v>
      </c>
      <c r="Y7" s="24">
        <v>96.13</v>
      </c>
      <c r="Z7" s="24">
        <v>101.85</v>
      </c>
      <c r="AA7" s="24">
        <v>101.33</v>
      </c>
      <c r="AB7" s="24">
        <v>105.92</v>
      </c>
      <c r="AC7" s="24">
        <v>98.92</v>
      </c>
      <c r="AD7" s="24">
        <v>106.57</v>
      </c>
      <c r="AE7" s="24">
        <v>107.21</v>
      </c>
      <c r="AF7" s="24">
        <v>107.08</v>
      </c>
      <c r="AG7" s="24">
        <v>106.08</v>
      </c>
      <c r="AH7" s="24">
        <v>106.87</v>
      </c>
      <c r="AI7" s="24">
        <v>105.91</v>
      </c>
      <c r="AJ7" s="24">
        <v>30.77</v>
      </c>
      <c r="AK7" s="24">
        <v>24.94</v>
      </c>
      <c r="AL7" s="24">
        <v>20.64</v>
      </c>
      <c r="AM7" s="24">
        <v>2.44</v>
      </c>
      <c r="AN7" s="24">
        <v>6.07</v>
      </c>
      <c r="AO7" s="24">
        <v>53.44</v>
      </c>
      <c r="AP7" s="24">
        <v>43.71</v>
      </c>
      <c r="AQ7" s="24">
        <v>45.94</v>
      </c>
      <c r="AR7" s="24">
        <v>29.34</v>
      </c>
      <c r="AS7" s="24">
        <v>21.73</v>
      </c>
      <c r="AT7" s="24">
        <v>3.03</v>
      </c>
      <c r="AU7" s="24">
        <v>18.760000000000002</v>
      </c>
      <c r="AV7" s="24">
        <v>34.81</v>
      </c>
      <c r="AW7" s="24">
        <v>38.21</v>
      </c>
      <c r="AX7" s="24">
        <v>47.57</v>
      </c>
      <c r="AY7" s="24">
        <v>63.37</v>
      </c>
      <c r="AZ7" s="24">
        <v>47.03</v>
      </c>
      <c r="BA7" s="24">
        <v>40.67</v>
      </c>
      <c r="BB7" s="24">
        <v>47.7</v>
      </c>
      <c r="BC7" s="24">
        <v>50.59</v>
      </c>
      <c r="BD7" s="24">
        <v>62.37</v>
      </c>
      <c r="BE7" s="24">
        <v>78.430000000000007</v>
      </c>
      <c r="BF7" s="24">
        <v>1064.21</v>
      </c>
      <c r="BG7" s="24">
        <v>141.02000000000001</v>
      </c>
      <c r="BH7" s="24">
        <v>753.72</v>
      </c>
      <c r="BI7" s="24">
        <v>482.7</v>
      </c>
      <c r="BJ7" s="24">
        <v>586.30999999999995</v>
      </c>
      <c r="BK7" s="24">
        <v>1001.3</v>
      </c>
      <c r="BL7" s="24">
        <v>1050.51</v>
      </c>
      <c r="BM7" s="24">
        <v>1102.01</v>
      </c>
      <c r="BN7" s="24">
        <v>987.36</v>
      </c>
      <c r="BO7" s="24">
        <v>1042.77</v>
      </c>
      <c r="BP7" s="24">
        <v>630.82000000000005</v>
      </c>
      <c r="BQ7" s="24">
        <v>95.6</v>
      </c>
      <c r="BR7" s="24">
        <v>74.58</v>
      </c>
      <c r="BS7" s="24">
        <v>93.43</v>
      </c>
      <c r="BT7" s="24">
        <v>99.48</v>
      </c>
      <c r="BU7" s="24">
        <v>96</v>
      </c>
      <c r="BV7" s="24">
        <v>81.88</v>
      </c>
      <c r="BW7" s="24">
        <v>82.65</v>
      </c>
      <c r="BX7" s="24">
        <v>82.55</v>
      </c>
      <c r="BY7" s="24">
        <v>83.55</v>
      </c>
      <c r="BZ7" s="24">
        <v>84.48</v>
      </c>
      <c r="CA7" s="24">
        <v>97.81</v>
      </c>
      <c r="CB7" s="24">
        <v>162.91</v>
      </c>
      <c r="CC7" s="24">
        <v>207.56</v>
      </c>
      <c r="CD7" s="24">
        <v>165.06</v>
      </c>
      <c r="CE7" s="24">
        <v>154.78</v>
      </c>
      <c r="CF7" s="24">
        <v>160.74</v>
      </c>
      <c r="CG7" s="24">
        <v>187.55</v>
      </c>
      <c r="CH7" s="24">
        <v>186.3</v>
      </c>
      <c r="CI7" s="24">
        <v>188.38</v>
      </c>
      <c r="CJ7" s="24">
        <v>185.98</v>
      </c>
      <c r="CK7" s="24">
        <v>187.11</v>
      </c>
      <c r="CL7" s="24">
        <v>138.75</v>
      </c>
      <c r="CM7" s="24">
        <v>42.07</v>
      </c>
      <c r="CN7" s="24">
        <v>43.17</v>
      </c>
      <c r="CO7" s="24">
        <v>43.48</v>
      </c>
      <c r="CP7" s="24">
        <v>42.48</v>
      </c>
      <c r="CQ7" s="24">
        <v>43.31</v>
      </c>
      <c r="CR7" s="24">
        <v>50.94</v>
      </c>
      <c r="CS7" s="24">
        <v>50.53</v>
      </c>
      <c r="CT7" s="24">
        <v>51.42</v>
      </c>
      <c r="CU7" s="24">
        <v>48.95</v>
      </c>
      <c r="CV7" s="24">
        <v>49.28</v>
      </c>
      <c r="CW7" s="24">
        <v>58.94</v>
      </c>
      <c r="CX7" s="24">
        <v>80.03</v>
      </c>
      <c r="CY7" s="24">
        <v>81.099999999999994</v>
      </c>
      <c r="CZ7" s="24">
        <v>81.78</v>
      </c>
      <c r="DA7" s="24">
        <v>81.52</v>
      </c>
      <c r="DB7" s="24">
        <v>81.92</v>
      </c>
      <c r="DC7" s="24">
        <v>82.55</v>
      </c>
      <c r="DD7" s="24">
        <v>82.08</v>
      </c>
      <c r="DE7" s="24">
        <v>81.34</v>
      </c>
      <c r="DF7" s="24">
        <v>81.14</v>
      </c>
      <c r="DG7" s="24">
        <v>79.7</v>
      </c>
      <c r="DH7" s="24">
        <v>95.91</v>
      </c>
      <c r="DI7" s="24">
        <v>7.31</v>
      </c>
      <c r="DJ7" s="24">
        <v>10.44</v>
      </c>
      <c r="DK7" s="24">
        <v>13.31</v>
      </c>
      <c r="DL7" s="24">
        <v>16.100000000000001</v>
      </c>
      <c r="DM7" s="24">
        <v>18.71</v>
      </c>
      <c r="DN7" s="24">
        <v>15.85</v>
      </c>
      <c r="DO7" s="24">
        <v>12.7</v>
      </c>
      <c r="DP7" s="24">
        <v>14.65</v>
      </c>
      <c r="DQ7" s="24">
        <v>16.11</v>
      </c>
      <c r="DR7" s="24">
        <v>17.05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0.1</v>
      </c>
      <c r="EB7" s="24">
        <v>0.17</v>
      </c>
      <c r="EC7" s="24">
        <v>0.22</v>
      </c>
      <c r="ED7" s="24">
        <v>8.68</v>
      </c>
      <c r="EE7" s="24">
        <v>0</v>
      </c>
      <c r="EF7" s="24">
        <v>0</v>
      </c>
      <c r="EG7" s="24">
        <v>0</v>
      </c>
      <c r="EH7" s="24">
        <v>0</v>
      </c>
      <c r="EI7" s="24">
        <v>0.57999999999999996</v>
      </c>
      <c r="EJ7" s="24">
        <v>0.15</v>
      </c>
      <c r="EK7" s="24">
        <v>1.65</v>
      </c>
      <c r="EL7" s="24">
        <v>0.14000000000000001</v>
      </c>
      <c r="EM7" s="24">
        <v>0.08</v>
      </c>
      <c r="EN7" s="24">
        <v>0.57999999999999996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五反田 大</cp:lastModifiedBy>
  <cp:lastPrinted>2025-01-29T00:02:33Z</cp:lastPrinted>
  <dcterms:created xsi:type="dcterms:W3CDTF">2025-01-24T07:07:10Z</dcterms:created>
  <dcterms:modified xsi:type="dcterms:W3CDTF">2025-01-29T00:02:36Z</dcterms:modified>
  <cp:category/>
</cp:coreProperties>
</file>