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保管単位\170_上下水道課\e-キャビネット\e-キャビネット／2024上下水道課\02100_通知・調査・回答\02_県市町村課／通知・調査・回答\02_調査・回答\６月～\25.01.21 【1月27日〆】Fw公営企業に係る経営比較分析表（令和5年度決算）の分析等について\02　回答\★提出版（様式修正後）\08_下水道事業（修正版）\"/>
    </mc:Choice>
  </mc:AlternateContent>
  <workbookProtection workbookAlgorithmName="SHA-512" workbookHashValue="xBcx+Z0+9ltJz/zsPLr93zbq+WtD+g52DUdGFy8XcYmCWsgd0m49WepQ0MrciF13z85ZBM43I/8jSOE8qzIoTw==" workbookSaltValue="XWLz+NUwIkj1Ab7O3eZ3Zw=="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I10" i="4"/>
  <c r="AL8" i="4"/>
  <c r="P8" i="4"/>
  <c r="I8" i="4"/>
</calcChain>
</file>

<file path=xl/sharedStrings.xml><?xml version="1.0" encoding="utf-8"?>
<sst xmlns="http://schemas.openxmlformats.org/spreadsheetml/2006/main" count="246" uniqueCount="118">
  <si>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</si>
  <si>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</si>
  <si>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</si>
  <si>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</si>
  <si>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</si>
  <si>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</si>
  <si>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</si>
  <si>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</si>
  <si>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</si>
  <si>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</si>
  <si>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</si>
  <si>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</si>
  <si>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</si>
  <si>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</si>
  <si>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</si>
  <si>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</si>
  <si>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</si>
  <si>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</si>
  <si>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</si>
  <si>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</si>
  <si>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</si>
  <si>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</si>
  <si>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</si>
  <si>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</si>
  <si>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</si>
  <si>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</si>
  <si>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</si>
  <si>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</si>
  <si>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</si>
  <si>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</si>
  <si>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</si>
  <si>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</si>
  <si>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</si>
  <si>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</si>
  <si>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</si>
  <si>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</si>
  <si>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</si>
  <si>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</si>
  <si>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</si>
  <si>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</si>
  <si>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</si>
  <si>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</si>
  <si>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</si>
  <si>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</si>
  <si>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</si>
  <si>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</si>
  <si>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</si>
  <si>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</si>
  <si>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</si>
  <si>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</si>
  <si>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</si>
  <si>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</si>
  <si>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</si>
  <si>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</si>
  <si>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</si>
  <si>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</si>
  <si>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</si>
  <si>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</si>
  <si>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</si>
  <si>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</si>
  <si>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</si>
  <si>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</si>
  <si>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</si>
  <si>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</si>
  <si>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</si>
  <si>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</si>
  <si>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</si>
  <si>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</si>
  <si>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</si>
  <si>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</si>
  <si>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</si>
  <si>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</si>
  <si>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</si>
  <si>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</si>
  <si>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</si>
  <si>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</si>
  <si>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</si>
  <si>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</si>
  <si>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</si>
  <si>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</si>
  <si>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</si>
  <si>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</si>
  <si>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</si>
  <si>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</si>
  <si>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</si>
  <si>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</si>
  <si>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</si>
  <si>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</si>
  <si>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</si>
  <si>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</si>
  <si>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</si>
  <si>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</si>
  <si>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</si>
  <si>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</si>
  <si>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</si>
  <si>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</si>
  <si>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</si>
  <si>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</si>
  <si>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</si>
  <si>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</si>
  <si>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</si>
  <si>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</si>
  <si>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</si>
  <si>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</si>
  <si>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</si>
  <si>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</si>
  <si>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</si>
  <si>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</si>
  <si>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</si>
  <si>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</si>
  <si>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</si>
  <si>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</si>
  <si>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</si>
  <si>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</si>
  <si>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</si>
  <si>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</si>
  <si>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浄化槽事業については、①収益的経常収支比率が毎年100％を下回る状況が継続しており、不足財源については一般会計からの繰入金に依存している状況である。
　⑤経費回収率が類似団体の平均を下回っており、汚水処理に係る費用に対して使用料収入が不足している状態であり、⑥汚水処理原価も増加傾向が続いている。
　しかし、現状では浄化槽使用料単独での値上げは困難であり、経常費用の削減に努めることで経営の健全性の改善を目指していく。</t>
    <rPh sb="13" eb="16">
      <t>シュウエキテキ</t>
    </rPh>
    <rPh sb="16" eb="22">
      <t>ケイジョウシュウシヒリツ</t>
    </rPh>
    <rPh sb="23" eb="25">
      <t>マイトシ</t>
    </rPh>
    <rPh sb="30" eb="32">
      <t>シタマワ</t>
    </rPh>
    <rPh sb="33" eb="35">
      <t>ジョウキョウ</t>
    </rPh>
    <rPh sb="36" eb="38">
      <t>ケイゾク</t>
    </rPh>
    <rPh sb="43" eb="45">
      <t>フソク</t>
    </rPh>
    <rPh sb="63" eb="65">
      <t>イソン</t>
    </rPh>
    <rPh sb="92" eb="94">
      <t>シタマワ</t>
    </rPh>
    <rPh sb="131" eb="133">
      <t>オスイ</t>
    </rPh>
    <rPh sb="133" eb="135">
      <t>ショリ</t>
    </rPh>
    <rPh sb="135" eb="137">
      <t>ゲンカ</t>
    </rPh>
    <rPh sb="138" eb="142">
      <t>ゾウカケイコウ</t>
    </rPh>
    <rPh sb="143" eb="144">
      <t>ツヅ</t>
    </rPh>
    <rPh sb="179" eb="181">
      <t>ケイジョウ</t>
    </rPh>
    <rPh sb="193" eb="195">
      <t>ケイエイ</t>
    </rPh>
    <rPh sb="196" eb="199">
      <t>ケンゼンセイ</t>
    </rPh>
    <rPh sb="200" eb="202">
      <t>カイゼン</t>
    </rPh>
    <rPh sb="203" eb="205">
      <t>メザ</t>
    </rPh>
    <phoneticPr fontId="4"/>
  </si>
  <si>
    <t>　公共下水道が整備された現在では、将来の普及人口の飛躍的な増加は期待できず、使用料収入の増収は見込めない状況である。一方で、設備の老朽化による修繕等の維持管理費の増加や耐用年数を超過した設備の更新需要も生じ、より経営環境は悪化していくことが見込まれる。
　令和６年度から公営企業会計の適用事業となるが、事業規模が小さいことを鑑みると、劇的な経営環境の改善は見込めないが、引き続き事業の効率化に努めていく。</t>
    <rPh sb="1" eb="6">
      <t>コウキョウゲスイドウ</t>
    </rPh>
    <rPh sb="7" eb="9">
      <t>セイビ</t>
    </rPh>
    <rPh sb="12" eb="14">
      <t>ゲンザイ</t>
    </rPh>
    <rPh sb="44" eb="46">
      <t>ゾウシュウ</t>
    </rPh>
    <rPh sb="58" eb="60">
      <t>イッポウ</t>
    </rPh>
    <rPh sb="62" eb="64">
      <t>セツビ</t>
    </rPh>
    <rPh sb="84" eb="86">
      <t>タイヨウ</t>
    </rPh>
    <rPh sb="86" eb="88">
      <t>ネンスウ</t>
    </rPh>
    <rPh sb="89" eb="91">
      <t>チョウカ</t>
    </rPh>
    <rPh sb="93" eb="95">
      <t>セツビ</t>
    </rPh>
    <rPh sb="98" eb="100">
      <t>ジュヨウ</t>
    </rPh>
    <rPh sb="106" eb="110">
      <t>ケイエイカンキョウ</t>
    </rPh>
    <rPh sb="111" eb="113">
      <t>アッカ</t>
    </rPh>
    <rPh sb="120" eb="122">
      <t>ミコ</t>
    </rPh>
    <rPh sb="128" eb="130">
      <t>レイワ</t>
    </rPh>
    <rPh sb="131" eb="133">
      <t>ネンド</t>
    </rPh>
    <rPh sb="135" eb="137">
      <t>コウエイ</t>
    </rPh>
    <rPh sb="137" eb="139">
      <t>キギョウ</t>
    </rPh>
    <rPh sb="139" eb="141">
      <t>カイケイ</t>
    </rPh>
    <rPh sb="142" eb="144">
      <t>テキヨウ</t>
    </rPh>
    <rPh sb="144" eb="146">
      <t>ジギョウ</t>
    </rPh>
    <rPh sb="151" eb="153">
      <t>ジギョウ</t>
    </rPh>
    <rPh sb="153" eb="155">
      <t>キボ</t>
    </rPh>
    <rPh sb="156" eb="157">
      <t>チイ</t>
    </rPh>
    <rPh sb="162" eb="163">
      <t>カンガ</t>
    </rPh>
    <rPh sb="167" eb="169">
      <t>ゲキテキ</t>
    </rPh>
    <rPh sb="170" eb="172">
      <t>ケイエイ</t>
    </rPh>
    <rPh sb="172" eb="174">
      <t>カンキョウ</t>
    </rPh>
    <rPh sb="175" eb="177">
      <t>カイゼン</t>
    </rPh>
    <rPh sb="178" eb="180">
      <t>ミコ</t>
    </rPh>
    <rPh sb="185" eb="186">
      <t>ヒ</t>
    </rPh>
    <rPh sb="187" eb="188">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</si>
</sst>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B1-462D-B9B2-5CF0C97484A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AB1-462D-B9B2-5CF0C97484A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62.33</c:v>
                </c:pt>
                <c:pt idx="1">
                  <c:v>63.56</c:v>
                </c:pt>
                <c:pt idx="2">
                  <c:v>62.34</c:v>
                </c:pt>
                <c:pt idx="3">
                  <c:v>59.75</c:v>
                </c:pt>
                <c:pt idx="4">
                  <c:v>58.4</c:v>
                </c:pt>
              </c:numCache>
            </c:numRef>
          </c:val>
          <c:extLst>
            <c:ext xmlns:c16="http://schemas.microsoft.com/office/drawing/2014/chart" uri="{C3380CC4-5D6E-409C-BE32-E72D297353CC}">
              <c16:uniqueId val="{00000000-AC9A-4D0D-AED9-7E353625756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AC9A-4D0D-AED9-7E353625756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A8F-448F-9D84-3F3C0572142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AA8F-448F-9D84-3F3C0572142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93.47</c:v>
                </c:pt>
                <c:pt idx="1">
                  <c:v>97.21</c:v>
                </c:pt>
                <c:pt idx="2">
                  <c:v>91.08</c:v>
                </c:pt>
                <c:pt idx="3">
                  <c:v>98.85</c:v>
                </c:pt>
                <c:pt idx="4">
                  <c:v>90.02</c:v>
                </c:pt>
              </c:numCache>
            </c:numRef>
          </c:val>
          <c:extLst>
            <c:ext xmlns:c16="http://schemas.microsoft.com/office/drawing/2014/chart" uri="{C3380CC4-5D6E-409C-BE32-E72D297353CC}">
              <c16:uniqueId val="{00000000-F9C0-407D-B235-BAB4E6D437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C0-407D-B235-BAB4E6D437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8B-4617-B9E2-6834CEB814E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8B-4617-B9E2-6834CEB814E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F6-462D-A26A-55C0499C277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F6-462D-A26A-55C0499C277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32-4FB0-A123-412ACA8B96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32-4FB0-A123-412ACA8B96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01-4D01-9486-E2A3BE126DF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01-4D01-9486-E2A3BE126DF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1133.6400000000001</c:v>
                </c:pt>
              </c:numCache>
            </c:numRef>
          </c:val>
          <c:extLst>
            <c:ext xmlns:c16="http://schemas.microsoft.com/office/drawing/2014/chart" uri="{C3380CC4-5D6E-409C-BE32-E72D297353CC}">
              <c16:uniqueId val="{00000000-DEC1-4547-97F3-83A8F0292A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DEC1-4547-97F3-83A8F0292A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41.06</c:v>
                </c:pt>
                <c:pt idx="1">
                  <c:v>39.94</c:v>
                </c:pt>
                <c:pt idx="2">
                  <c:v>39.93</c:v>
                </c:pt>
                <c:pt idx="3">
                  <c:v>32.64</c:v>
                </c:pt>
                <c:pt idx="4">
                  <c:v>20.45</c:v>
                </c:pt>
              </c:numCache>
            </c:numRef>
          </c:val>
          <c:extLst>
            <c:ext xmlns:c16="http://schemas.microsoft.com/office/drawing/2014/chart" uri="{C3380CC4-5D6E-409C-BE32-E72D297353CC}">
              <c16:uniqueId val="{00000000-870F-4EC5-BC5F-5A00BC598B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870F-4EC5-BC5F-5A00BC598B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411.15</c:v>
                </c:pt>
                <c:pt idx="1">
                  <c:v>430.42</c:v>
                </c:pt>
                <c:pt idx="2">
                  <c:v>431.8</c:v>
                </c:pt>
                <c:pt idx="3">
                  <c:v>524.39</c:v>
                </c:pt>
                <c:pt idx="4">
                  <c:v>582.22</c:v>
                </c:pt>
              </c:numCache>
            </c:numRef>
          </c:val>
          <c:extLst>
            <c:ext xmlns:c16="http://schemas.microsoft.com/office/drawing/2014/chart" uri="{C3380CC4-5D6E-409C-BE32-E72D297353CC}">
              <c16:uniqueId val="{00000000-CA90-4FE5-B8A5-C8CB0FD6243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CA90-4FE5-B8A5-C8CB0FD6243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時津町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29493</v>
      </c>
      <c r="AM8" s="54"/>
      <c r="AN8" s="54"/>
      <c r="AO8" s="54"/>
      <c r="AP8" s="54"/>
      <c r="AQ8" s="54"/>
      <c r="AR8" s="54"/>
      <c r="AS8" s="54"/>
      <c r="AT8" s="53">
        <f>データ!T6</f>
        <v>20.94</v>
      </c>
      <c r="AU8" s="53"/>
      <c r="AV8" s="53"/>
      <c r="AW8" s="53"/>
      <c r="AX8" s="53"/>
      <c r="AY8" s="53"/>
      <c r="AZ8" s="53"/>
      <c r="BA8" s="53"/>
      <c r="BB8" s="53">
        <f>データ!U6</f>
        <v>1408.45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1.87</v>
      </c>
      <c r="Q10" s="53"/>
      <c r="R10" s="53"/>
      <c r="S10" s="53"/>
      <c r="T10" s="53"/>
      <c r="U10" s="53"/>
      <c r="V10" s="53"/>
      <c r="W10" s="53">
        <f>データ!Q6</f>
        <v>100</v>
      </c>
      <c r="X10" s="53"/>
      <c r="Y10" s="53"/>
      <c r="Z10" s="53"/>
      <c r="AA10" s="53"/>
      <c r="AB10" s="53"/>
      <c r="AC10" s="53"/>
      <c r="AD10" s="54">
        <f>データ!R6</f>
        <v>3256</v>
      </c>
      <c r="AE10" s="54"/>
      <c r="AF10" s="54"/>
      <c r="AG10" s="54"/>
      <c r="AH10" s="54"/>
      <c r="AI10" s="54"/>
      <c r="AJ10" s="54"/>
      <c r="AK10" s="2"/>
      <c r="AL10" s="54">
        <f>データ!V6</f>
        <v>546</v>
      </c>
      <c r="AM10" s="54"/>
      <c r="AN10" s="54"/>
      <c r="AO10" s="54"/>
      <c r="AP10" s="54"/>
      <c r="AQ10" s="54"/>
      <c r="AR10" s="54"/>
      <c r="AS10" s="54"/>
      <c r="AT10" s="53">
        <f>データ!W6</f>
        <v>15.2</v>
      </c>
      <c r="AU10" s="53"/>
      <c r="AV10" s="53"/>
      <c r="AW10" s="53"/>
      <c r="AX10" s="53"/>
      <c r="AY10" s="53"/>
      <c r="AZ10" s="53"/>
      <c r="BA10" s="53"/>
      <c r="BB10" s="53">
        <f>データ!X6</f>
        <v>35.92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3diybMqJ/zNTF9AWdxgtRY5cUOY87mUUeK88403AV0O4YHxXVKO8FmO+MeFdgBx2x5fYU7YFslpoaPbCtLbZQg==" saltValue="1YFAoxaOD+0WwBRIDCHg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423084</v>
      </c>
      <c r="D6" s="19">
        <f t="shared" si="3"/>
        <v>47</v>
      </c>
      <c r="E6" s="19">
        <f t="shared" si="3"/>
        <v>18</v>
      </c>
      <c r="F6" s="19">
        <f t="shared" si="3"/>
        <v>0</v>
      </c>
      <c r="G6" s="19">
        <f t="shared" si="3"/>
        <v>0</v>
      </c>
      <c r="H6" s="19" t="str">
        <f t="shared" si="3"/>
        <v>長崎県　時津町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1.87</v>
      </c>
      <c r="Q6" s="20">
        <f t="shared" si="3"/>
        <v>100</v>
      </c>
      <c r="R6" s="20">
        <f t="shared" si="3"/>
        <v>3256</v>
      </c>
      <c r="S6" s="20">
        <f t="shared" si="3"/>
        <v>29493</v>
      </c>
      <c r="T6" s="20">
        <f t="shared" si="3"/>
        <v>20.94</v>
      </c>
      <c r="U6" s="20">
        <f t="shared" si="3"/>
        <v>1408.45</v>
      </c>
      <c r="V6" s="20">
        <f t="shared" si="3"/>
        <v>546</v>
      </c>
      <c r="W6" s="20">
        <f t="shared" si="3"/>
        <v>15.2</v>
      </c>
      <c r="X6" s="20">
        <f t="shared" si="3"/>
        <v>35.92</v>
      </c>
      <c r="Y6" s="21">
        <f>IF(Y7="",NA(),Y7)</f>
        <v>93.47</v>
      </c>
      <c r="Z6" s="21">
        <f t="shared" ref="Z6:AH6" si="4">IF(Z7="",NA(),Z7)</f>
        <v>97.21</v>
      </c>
      <c r="AA6" s="21">
        <f t="shared" si="4"/>
        <v>91.08</v>
      </c>
      <c r="AB6" s="21">
        <f t="shared" si="4"/>
        <v>98.85</v>
      </c>
      <c r="AC6" s="21">
        <f t="shared" si="4"/>
        <v>90.02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1133.6400000000001</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41.06</v>
      </c>
      <c r="BR6" s="21">
        <f t="shared" ref="BR6:BZ6" si="8">IF(BR7="",NA(),BR7)</f>
        <v>39.94</v>
      </c>
      <c r="BS6" s="21">
        <f t="shared" si="8"/>
        <v>39.93</v>
      </c>
      <c r="BT6" s="21">
        <f t="shared" si="8"/>
        <v>32.64</v>
      </c>
      <c r="BU6" s="21">
        <f t="shared" si="8"/>
        <v>20.45</v>
      </c>
      <c r="BV6" s="21">
        <f t="shared" si="8"/>
        <v>62.5</v>
      </c>
      <c r="BW6" s="21">
        <f t="shared" si="8"/>
        <v>60.59</v>
      </c>
      <c r="BX6" s="21">
        <f t="shared" si="8"/>
        <v>60</v>
      </c>
      <c r="BY6" s="21">
        <f t="shared" si="8"/>
        <v>59.01</v>
      </c>
      <c r="BZ6" s="21">
        <f t="shared" si="8"/>
        <v>56.06</v>
      </c>
      <c r="CA6" s="20" t="str">
        <f>IF(CA7="","",IF(CA7="-","【-】","【"&amp;SUBSTITUTE(TEXT(CA7,"#,##0.00"),"-","△")&amp;"】"))</f>
        <v>【53.65】</v>
      </c>
      <c r="CB6" s="21">
        <f>IF(CB7="",NA(),CB7)</f>
        <v>411.15</v>
      </c>
      <c r="CC6" s="21">
        <f t="shared" ref="CC6:CK6" si="9">IF(CC7="",NA(),CC7)</f>
        <v>430.42</v>
      </c>
      <c r="CD6" s="21">
        <f t="shared" si="9"/>
        <v>431.8</v>
      </c>
      <c r="CE6" s="21">
        <f t="shared" si="9"/>
        <v>524.39</v>
      </c>
      <c r="CF6" s="21">
        <f t="shared" si="9"/>
        <v>582.22</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62.33</v>
      </c>
      <c r="CN6" s="21">
        <f t="shared" ref="CN6:CV6" si="10">IF(CN7="",NA(),CN7)</f>
        <v>63.56</v>
      </c>
      <c r="CO6" s="21">
        <f t="shared" si="10"/>
        <v>62.34</v>
      </c>
      <c r="CP6" s="21">
        <f t="shared" si="10"/>
        <v>59.75</v>
      </c>
      <c r="CQ6" s="21">
        <f t="shared" si="10"/>
        <v>58.4</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423084</v>
      </c>
      <c r="D7" s="23">
        <v>47</v>
      </c>
      <c r="E7" s="23">
        <v>18</v>
      </c>
      <c r="F7" s="23">
        <v>0</v>
      </c>
      <c r="G7" s="23">
        <v>0</v>
      </c>
      <c r="H7" s="23" t="s">
        <v>98</v>
      </c>
      <c r="I7" s="23" t="s">
        <v>99</v>
      </c>
      <c r="J7" s="23" t="s">
        <v>100</v>
      </c>
      <c r="K7" s="23" t="s">
        <v>101</v>
      </c>
      <c r="L7" s="23" t="s">
        <v>102</v>
      </c>
      <c r="M7" s="23" t="s">
        <v>103</v>
      </c>
      <c r="N7" s="24" t="s">
        <v>104</v>
      </c>
      <c r="O7" s="24" t="s">
        <v>105</v>
      </c>
      <c r="P7" s="24">
        <v>1.87</v>
      </c>
      <c r="Q7" s="24">
        <v>100</v>
      </c>
      <c r="R7" s="24">
        <v>3256</v>
      </c>
      <c r="S7" s="24">
        <v>29493</v>
      </c>
      <c r="T7" s="24">
        <v>20.94</v>
      </c>
      <c r="U7" s="24">
        <v>1408.45</v>
      </c>
      <c r="V7" s="24">
        <v>546</v>
      </c>
      <c r="W7" s="24">
        <v>15.2</v>
      </c>
      <c r="X7" s="24">
        <v>35.92</v>
      </c>
      <c r="Y7" s="24">
        <v>93.47</v>
      </c>
      <c r="Z7" s="24">
        <v>97.21</v>
      </c>
      <c r="AA7" s="24">
        <v>91.08</v>
      </c>
      <c r="AB7" s="24">
        <v>98.85</v>
      </c>
      <c r="AC7" s="24">
        <v>90.02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1133.6400000000001</v>
      </c>
      <c r="BK7" s="24">
        <v>270.57</v>
      </c>
      <c r="BL7" s="24">
        <v>294.27</v>
      </c>
      <c r="BM7" s="24">
        <v>294.08999999999997</v>
      </c>
      <c r="BN7" s="24">
        <v>294.08999999999997</v>
      </c>
      <c r="BO7" s="24">
        <v>338.47</v>
      </c>
      <c r="BP7" s="24">
        <v>349.83</v>
      </c>
      <c r="BQ7" s="24">
        <v>41.06</v>
      </c>
      <c r="BR7" s="24">
        <v>39.94</v>
      </c>
      <c r="BS7" s="24">
        <v>39.93</v>
      </c>
      <c r="BT7" s="24">
        <v>32.64</v>
      </c>
      <c r="BU7" s="24">
        <v>20.45</v>
      </c>
      <c r="BV7" s="24">
        <v>62.5</v>
      </c>
      <c r="BW7" s="24">
        <v>60.59</v>
      </c>
      <c r="BX7" s="24">
        <v>60</v>
      </c>
      <c r="BY7" s="24">
        <v>59.01</v>
      </c>
      <c r="BZ7" s="24">
        <v>56.06</v>
      </c>
      <c r="CA7" s="24">
        <v>53.65</v>
      </c>
      <c r="CB7" s="24">
        <v>411.15</v>
      </c>
      <c r="CC7" s="24">
        <v>430.42</v>
      </c>
      <c r="CD7" s="24">
        <v>431.8</v>
      </c>
      <c r="CE7" s="24">
        <v>524.39</v>
      </c>
      <c r="CF7" s="24">
        <v>582.22</v>
      </c>
      <c r="CG7" s="24">
        <v>269.33</v>
      </c>
      <c r="CH7" s="24">
        <v>280.23</v>
      </c>
      <c r="CI7" s="24">
        <v>282.70999999999998</v>
      </c>
      <c r="CJ7" s="24">
        <v>291.82</v>
      </c>
      <c r="CK7" s="24">
        <v>304.36</v>
      </c>
      <c r="CL7" s="24">
        <v>307.86</v>
      </c>
      <c r="CM7" s="24">
        <v>62.33</v>
      </c>
      <c r="CN7" s="24">
        <v>63.56</v>
      </c>
      <c r="CO7" s="24">
        <v>62.34</v>
      </c>
      <c r="CP7" s="24">
        <v>59.75</v>
      </c>
      <c r="CQ7" s="24">
        <v>58.4</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364</cp:lastModifiedBy>
  <dcterms:created xsi:type="dcterms:W3CDTF">2025-01-24T07:41:20Z</dcterms:created>
  <dcterms:modified xsi:type="dcterms:W3CDTF">2025-01-28T05:01:00Z</dcterms:modified>
  <cp:category/>
</cp:coreProperties>
</file>