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ollo\01_雲仙市部局\06_環境水道部\05_下水道課\事務分掌によるフォルダ\01下水道管理班\H25からはこれこれ！\49　   経営比較分析表\R6\"/>
    </mc:Choice>
  </mc:AlternateContent>
  <xr:revisionPtr revIDLastSave="0" documentId="8_{4649B86A-A5D7-4A4C-86CE-ED8E2A5E7C99}" xr6:coauthVersionLast="47" xr6:coauthVersionMax="47" xr10:uidLastSave="{00000000-0000-0000-0000-000000000000}"/>
  <workbookProtection workbookAlgorithmName="SHA-512" workbookHashValue="Sbu5rOJjHhcs03BRLv5AXLKUWeol0rxfD8CsRg1dQ7kXb4q/D5SEX+959DYbWnPOp2kuslGP/dEDCXR/V3khXw==" workbookSaltValue="tUfLNt+RXsZEOs4JhmgKi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W8" i="4"/>
  <c r="P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<sst xmlns="http://schemas.openxmlformats.org/spreadsheetml/2006/main" count="253" uniqueCount="115">
  <si>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</si>
  <si>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</si>
  <si>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</si>
  <si>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</si>
  <si>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</si>
  <si>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</si>
  <si>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</si>
  <si>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</si>
  <si>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</si>
  <si>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</si>
  <si>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</si>
  <si>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</si>
  <si>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</si>
  <si>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</si>
  <si>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</si>
  <si>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</si>
  <si>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</si>
  <si>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</si>
  <si>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</si>
  <si>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</si>
  <si>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</si>
  <si>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</si>
  <si>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</si>
  <si>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</si>
  <si>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</si>
  <si>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</si>
  <si>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</si>
  <si>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</si>
  <si>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</si>
  <si>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</si>
  <si>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</si>
  <si>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</si>
  <si>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</si>
  <si>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</si>
  <si>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</si>
  <si>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</si>
  <si>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</si>
  <si>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</si>
  <si>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</si>
  <si>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</si>
  <si>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</si>
  <si>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</si>
  <si>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</si>
  <si>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</si>
  <si>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</si>
  <si>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</si>
  <si>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</si>
  <si>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</si>
  <si>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</si>
  <si>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</si>
  <si>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</si>
  <si>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</si>
  <si>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</si>
  <si>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</si>
  <si>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</si>
  <si>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</si>
  <si>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</si>
  <si>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</si>
  <si>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</si>
  <si>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</si>
  <si>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</si>
  <si>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</si>
  <si>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</si>
  <si>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</si>
  <si>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</si>
  <si>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</si>
  <si>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</si>
  <si>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</si>
  <si>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</si>
  <si>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</si>
  <si>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</si>
  <si>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</si>
  <si>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</si>
  <si>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</si>
  <si>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</si>
  <si>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</si>
  <si>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</si>
  <si>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</si>
  <si>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</si>
  <si>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</si>
  <si>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</si>
  <si>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</si>
  <si>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</si>
  <si>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</si>
  <si>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</si>
  <si>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</si>
  <si>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</si>
  <si>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</si>
  <si>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</si>
  <si>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</si>
  <si>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</si>
  <si>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</si>
  <si>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</si>
  <si>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</si>
  <si>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</si>
  <si>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</si>
  <si>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</si>
  <si>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</si>
  <si>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</si>
  <si>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</si>
  <si>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</si>
  <si>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</si>
  <si>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</si>
  <si>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</si>
  <si>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</si>
  <si>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</si>
  <si>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</si>
  <si>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</si>
  <si>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</si>
  <si>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</si>
  <si>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</si>
  <si>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</si>
  <si>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公共下水道事業は、経常収支比率が100％を超えているが、これは一般会計からの繰入金により一部を賄っているためであり、経費回収率は類似団体と比較し、劣後している状況である。
　今後、人口減による使用料の減少や処理場施設に関する老朽化による維持管理費の増加を踏まえ、戸別訪問などによる未接続の解消や徴収強化により適正な使用料収入の確保を図るとともに、将来の地方債償還の負担が増大とならないよう考慮しながら、計画的に施設の更新を行う必要がある。</t>
    <rPh sb="1" eb="3">
      <t>コウキョウ</t>
    </rPh>
    <rPh sb="3" eb="6">
      <t>ゲスイドウ</t>
    </rPh>
    <rPh sb="6" eb="8">
      <t>ジギョウ</t>
    </rPh>
    <rPh sb="10" eb="12">
      <t>ケイジョウ</t>
    </rPh>
    <rPh sb="12" eb="14">
      <t>シュウシ</t>
    </rPh>
    <rPh sb="14" eb="16">
      <t>ヒリツ</t>
    </rPh>
    <rPh sb="22" eb="23">
      <t>コ</t>
    </rPh>
    <rPh sb="32" eb="34">
      <t>イッパン</t>
    </rPh>
    <rPh sb="34" eb="36">
      <t>カイケイ</t>
    </rPh>
    <rPh sb="39" eb="40">
      <t>ク</t>
    </rPh>
    <rPh sb="40" eb="41">
      <t>イ</t>
    </rPh>
    <rPh sb="41" eb="42">
      <t>キン</t>
    </rPh>
    <rPh sb="45" eb="47">
      <t>イチブ</t>
    </rPh>
    <rPh sb="48" eb="49">
      <t>マカナ</t>
    </rPh>
    <rPh sb="59" eb="61">
      <t>ケイヒ</t>
    </rPh>
    <rPh sb="61" eb="63">
      <t>カイシュウ</t>
    </rPh>
    <rPh sb="63" eb="64">
      <t>リツ</t>
    </rPh>
    <rPh sb="65" eb="67">
      <t>ルイジ</t>
    </rPh>
    <rPh sb="67" eb="69">
      <t>ダンタイ</t>
    </rPh>
    <rPh sb="70" eb="72">
      <t>ヒカク</t>
    </rPh>
    <rPh sb="74" eb="76">
      <t>レツゴ</t>
    </rPh>
    <rPh sb="80" eb="82">
      <t>ジョウキョウ</t>
    </rPh>
    <rPh sb="128" eb="129">
      <t>フ</t>
    </rPh>
    <rPh sb="141" eb="144">
      <t>ミセツゾク</t>
    </rPh>
    <rPh sb="145" eb="147">
      <t>カイショウ</t>
    </rPh>
    <rPh sb="148" eb="150">
      <t>チョウシュウ</t>
    </rPh>
    <rPh sb="150" eb="152">
      <t>キョウカ</t>
    </rPh>
    <rPh sb="167" eb="168">
      <t>ハカ</t>
    </rPh>
    <phoneticPr fontId="4"/>
  </si>
  <si>
    <t>　公共下水道事業は、平成7年度から着手しており整備は終了している。処理場施設や管渠の耐用年数は経過していないが、電気施設等については、引き続き計画的に改修を行っていく必要がある。</t>
    <rPh sb="67" eb="68">
      <t>ヒ</t>
    </rPh>
    <rPh sb="69" eb="70">
      <t>ツヅ</t>
    </rPh>
    <phoneticPr fontId="4"/>
  </si>
  <si>
    <t>　公共下水道事業は平成13年度に供用開始している。近年の物価上昇に伴い、電気代や維持管理委託費が増加しており、収益面では人口減少に伴う使用料の減少も今後想定されることから、経営環境はより厳しさを増す可能性がある。
　このような状況を踏まえ、令和6年度に経営戦略の見直しを行い、使用料改定について検証を行うこととしている。
　なお、資産や財政状況を把握し、地方債元利償還金などの推移を考慮しながら、施設設備の改修を計画的に行い、経営健全化を図っていく必要がある。
※令和2年度より地方公営企業法適用事業となったため、令和元年度のデータは該当数値のあるものであっても本分析表に記載されていない。</t>
    <rPh sb="55" eb="58">
      <t>シュウエキメン</t>
    </rPh>
    <rPh sb="60" eb="62">
      <t>ジンコウ</t>
    </rPh>
    <rPh sb="62" eb="64">
      <t>ゲンショウ</t>
    </rPh>
    <rPh sb="65" eb="66">
      <t>トモナ</t>
    </rPh>
    <rPh sb="67" eb="70">
      <t>シヨウリョウ</t>
    </rPh>
    <rPh sb="71" eb="73">
      <t>ゲンショウ</t>
    </rPh>
    <rPh sb="74" eb="76">
      <t>コンゴ</t>
    </rPh>
    <rPh sb="76" eb="78">
      <t>ソウテイ</t>
    </rPh>
    <rPh sb="99" eb="102">
      <t>カノウセイ</t>
    </rPh>
    <rPh sb="113" eb="115">
      <t>ジョウキョウ</t>
    </rPh>
    <rPh sb="116" eb="117">
      <t>フ</t>
    </rPh>
    <rPh sb="120" eb="122">
      <t>レイワ</t>
    </rPh>
    <rPh sb="123" eb="125">
      <t>ネンド</t>
    </rPh>
    <rPh sb="126" eb="128">
      <t>ケイエイ</t>
    </rPh>
    <rPh sb="128" eb="130">
      <t>センリャク</t>
    </rPh>
    <rPh sb="131" eb="133">
      <t>ミナオ</t>
    </rPh>
    <rPh sb="135" eb="136">
      <t>オコナ</t>
    </rPh>
    <rPh sb="138" eb="141">
      <t>シヨウリョウ</t>
    </rPh>
    <rPh sb="141" eb="143">
      <t>カイテイ</t>
    </rPh>
    <rPh sb="147" eb="149">
      <t>ケンショウ</t>
    </rPh>
    <rPh sb="150" eb="15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</si>
</sst>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1D-4EB3-ADC7-8156F4C9F2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0.1</c:v>
                </c:pt>
              </c:numCache>
            </c:numRef>
          </c:val>
          <c:smooth val="0"/>
          <c:extLst>
            <c:ext xmlns:c16="http://schemas.microsoft.com/office/drawing/2014/chart" uri="{C3380CC4-5D6E-409C-BE32-E72D297353CC}">
              <c16:uniqueId val="{00000001-391D-4EB3-ADC7-8156F4C9F2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34.42</c:v>
                </c:pt>
                <c:pt idx="2">
                  <c:v>32.94</c:v>
                </c:pt>
                <c:pt idx="3">
                  <c:v>31.68</c:v>
                </c:pt>
                <c:pt idx="4">
                  <c:v>31.68</c:v>
                </c:pt>
              </c:numCache>
            </c:numRef>
          </c:val>
          <c:extLst>
            <c:ext xmlns:c16="http://schemas.microsoft.com/office/drawing/2014/chart" uri="{C3380CC4-5D6E-409C-BE32-E72D297353CC}">
              <c16:uniqueId val="{00000000-7D3F-419D-92E6-82BC6AC36F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48.03</c:v>
                </c:pt>
              </c:numCache>
            </c:numRef>
          </c:val>
          <c:smooth val="0"/>
          <c:extLst>
            <c:ext xmlns:c16="http://schemas.microsoft.com/office/drawing/2014/chart" uri="{C3380CC4-5D6E-409C-BE32-E72D297353CC}">
              <c16:uniqueId val="{00000001-7D3F-419D-92E6-82BC6AC36F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65.87</c:v>
                </c:pt>
                <c:pt idx="2">
                  <c:v>67.14</c:v>
                </c:pt>
                <c:pt idx="3">
                  <c:v>68.38</c:v>
                </c:pt>
                <c:pt idx="4">
                  <c:v>69.53</c:v>
                </c:pt>
              </c:numCache>
            </c:numRef>
          </c:val>
          <c:extLst>
            <c:ext xmlns:c16="http://schemas.microsoft.com/office/drawing/2014/chart" uri="{C3380CC4-5D6E-409C-BE32-E72D297353CC}">
              <c16:uniqueId val="{00000000-834F-4958-A35B-F74DC3095E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80.95</c:v>
                </c:pt>
              </c:numCache>
            </c:numRef>
          </c:val>
          <c:smooth val="0"/>
          <c:extLst>
            <c:ext xmlns:c16="http://schemas.microsoft.com/office/drawing/2014/chart" uri="{C3380CC4-5D6E-409C-BE32-E72D297353CC}">
              <c16:uniqueId val="{00000001-834F-4958-A35B-F74DC3095E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115.88</c:v>
                </c:pt>
                <c:pt idx="2">
                  <c:v>111.61</c:v>
                </c:pt>
                <c:pt idx="3">
                  <c:v>113.63</c:v>
                </c:pt>
                <c:pt idx="4">
                  <c:v>104.91</c:v>
                </c:pt>
              </c:numCache>
            </c:numRef>
          </c:val>
          <c:extLst>
            <c:ext xmlns:c16="http://schemas.microsoft.com/office/drawing/2014/chart" uri="{C3380CC4-5D6E-409C-BE32-E72D297353CC}">
              <c16:uniqueId val="{00000000-BFA4-40FC-ABFF-3117B2E2FC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107.04</c:v>
                </c:pt>
              </c:numCache>
            </c:numRef>
          </c:val>
          <c:smooth val="0"/>
          <c:extLst>
            <c:ext xmlns:c16="http://schemas.microsoft.com/office/drawing/2014/chart" uri="{C3380CC4-5D6E-409C-BE32-E72D297353CC}">
              <c16:uniqueId val="{00000001-BFA4-40FC-ABFF-3117B2E2FC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4.92</c:v>
                </c:pt>
                <c:pt idx="2">
                  <c:v>9.8699999999999992</c:v>
                </c:pt>
                <c:pt idx="3">
                  <c:v>13.26</c:v>
                </c:pt>
                <c:pt idx="4">
                  <c:v>16.45</c:v>
                </c:pt>
              </c:numCache>
            </c:numRef>
          </c:val>
          <c:extLst>
            <c:ext xmlns:c16="http://schemas.microsoft.com/office/drawing/2014/chart" uri="{C3380CC4-5D6E-409C-BE32-E72D297353CC}">
              <c16:uniqueId val="{00000000-3FAB-44BB-9672-808C86BC49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23.37</c:v>
                </c:pt>
              </c:numCache>
            </c:numRef>
          </c:val>
          <c:smooth val="0"/>
          <c:extLst>
            <c:ext xmlns:c16="http://schemas.microsoft.com/office/drawing/2014/chart" uri="{C3380CC4-5D6E-409C-BE32-E72D297353CC}">
              <c16:uniqueId val="{00000001-3FAB-44BB-9672-808C86BC49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765-40C8-A92A-8832715417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c:v>0</c:v>
                </c:pt>
              </c:numCache>
            </c:numRef>
          </c:val>
          <c:smooth val="0"/>
          <c:extLst>
            <c:ext xmlns:c16="http://schemas.microsoft.com/office/drawing/2014/chart" uri="{C3380CC4-5D6E-409C-BE32-E72D297353CC}">
              <c16:uniqueId val="{00000001-2765-40C8-A92A-8832715417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861-4880-B05F-C7436C0858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37.43</c:v>
                </c:pt>
              </c:numCache>
            </c:numRef>
          </c:val>
          <c:smooth val="0"/>
          <c:extLst>
            <c:ext xmlns:c16="http://schemas.microsoft.com/office/drawing/2014/chart" uri="{C3380CC4-5D6E-409C-BE32-E72D297353CC}">
              <c16:uniqueId val="{00000001-4861-4880-B05F-C7436C0858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155.94999999999999</c:v>
                </c:pt>
                <c:pt idx="2">
                  <c:v>184.77</c:v>
                </c:pt>
                <c:pt idx="3">
                  <c:v>194.16</c:v>
                </c:pt>
                <c:pt idx="4">
                  <c:v>169.29</c:v>
                </c:pt>
              </c:numCache>
            </c:numRef>
          </c:val>
          <c:extLst>
            <c:ext xmlns:c16="http://schemas.microsoft.com/office/drawing/2014/chart" uri="{C3380CC4-5D6E-409C-BE32-E72D297353CC}">
              <c16:uniqueId val="{00000000-4C13-4E84-856F-263F807DC2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57.42</c:v>
                </c:pt>
              </c:numCache>
            </c:numRef>
          </c:val>
          <c:smooth val="0"/>
          <c:extLst>
            <c:ext xmlns:c16="http://schemas.microsoft.com/office/drawing/2014/chart" uri="{C3380CC4-5D6E-409C-BE32-E72D297353CC}">
              <c16:uniqueId val="{00000001-4C13-4E84-856F-263F807DC2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71.87</c:v>
                </c:pt>
                <c:pt idx="2">
                  <c:v>21.06</c:v>
                </c:pt>
                <c:pt idx="3">
                  <c:v>15.53</c:v>
                </c:pt>
                <c:pt idx="4">
                  <c:v>32.65</c:v>
                </c:pt>
              </c:numCache>
            </c:numRef>
          </c:val>
          <c:extLst>
            <c:ext xmlns:c16="http://schemas.microsoft.com/office/drawing/2014/chart" uri="{C3380CC4-5D6E-409C-BE32-E72D297353CC}">
              <c16:uniqueId val="{00000000-BAF5-4174-BB6F-7B249B4E1C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1174.6099999999999</c:v>
                </c:pt>
              </c:numCache>
            </c:numRef>
          </c:val>
          <c:smooth val="0"/>
          <c:extLst>
            <c:ext xmlns:c16="http://schemas.microsoft.com/office/drawing/2014/chart" uri="{C3380CC4-5D6E-409C-BE32-E72D297353CC}">
              <c16:uniqueId val="{00000001-BAF5-4174-BB6F-7B249B4E1C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58.37</c:v>
                </c:pt>
                <c:pt idx="2">
                  <c:v>70.3</c:v>
                </c:pt>
                <c:pt idx="3">
                  <c:v>58.67</c:v>
                </c:pt>
                <c:pt idx="4">
                  <c:v>55.61</c:v>
                </c:pt>
              </c:numCache>
            </c:numRef>
          </c:val>
          <c:extLst>
            <c:ext xmlns:c16="http://schemas.microsoft.com/office/drawing/2014/chart" uri="{C3380CC4-5D6E-409C-BE32-E72D297353CC}">
              <c16:uniqueId val="{00000000-67F3-40FB-B598-50FF5AD17C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75.41</c:v>
                </c:pt>
              </c:numCache>
            </c:numRef>
          </c:val>
          <c:smooth val="0"/>
          <c:extLst>
            <c:ext xmlns:c16="http://schemas.microsoft.com/office/drawing/2014/chart" uri="{C3380CC4-5D6E-409C-BE32-E72D297353CC}">
              <c16:uniqueId val="{00000001-67F3-40FB-B598-50FF5AD17C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244.01</c:v>
                </c:pt>
                <c:pt idx="2">
                  <c:v>203.49</c:v>
                </c:pt>
                <c:pt idx="3">
                  <c:v>244.37</c:v>
                </c:pt>
                <c:pt idx="4">
                  <c:v>257.98</c:v>
                </c:pt>
              </c:numCache>
            </c:numRef>
          </c:val>
          <c:extLst>
            <c:ext xmlns:c16="http://schemas.microsoft.com/office/drawing/2014/chart" uri="{C3380CC4-5D6E-409C-BE32-E72D297353CC}">
              <c16:uniqueId val="{00000000-E261-4C3A-AD01-9AF8529F48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223.48</c:v>
                </c:pt>
              </c:numCache>
            </c:numRef>
          </c:val>
          <c:smooth val="0"/>
          <c:extLst>
            <c:ext xmlns:c16="http://schemas.microsoft.com/office/drawing/2014/chart" uri="{C3380CC4-5D6E-409C-BE32-E72D297353CC}">
              <c16:uniqueId val="{00000001-E261-4C3A-AD01-9AF8529F48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49"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長崎県　雲仙市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41272</v>
      </c>
      <c r="AM8" s="54"/>
      <c r="AN8" s="54"/>
      <c r="AO8" s="54"/>
      <c r="AP8" s="54"/>
      <c r="AQ8" s="54"/>
      <c r="AR8" s="54"/>
      <c r="AS8" s="54"/>
      <c r="AT8" s="53">
        <f>データ!T6</f>
        <v>214.31</v>
      </c>
      <c r="AU8" s="53"/>
      <c r="AV8" s="53"/>
      <c r="AW8" s="53"/>
      <c r="AX8" s="53"/>
      <c r="AY8" s="53"/>
      <c r="AZ8" s="53"/>
      <c r="BA8" s="53"/>
      <c r="BB8" s="53">
        <f>データ!U6</f>
        <v>192.58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83.88</v>
      </c>
      <c r="J10" s="53"/>
      <c r="K10" s="53"/>
      <c r="L10" s="53"/>
      <c r="M10" s="53"/>
      <c r="N10" s="53"/>
      <c r="O10" s="53"/>
      <c r="P10" s="53">
        <f>データ!P6</f>
        <v>9.81</v>
      </c>
      <c r="Q10" s="53"/>
      <c r="R10" s="53"/>
      <c r="S10" s="53"/>
      <c r="T10" s="53"/>
      <c r="U10" s="53"/>
      <c r="V10" s="53"/>
      <c r="W10" s="53">
        <f>データ!Q6</f>
        <v>77.86</v>
      </c>
      <c r="X10" s="53"/>
      <c r="Y10" s="53"/>
      <c r="Z10" s="53"/>
      <c r="AA10" s="53"/>
      <c r="AB10" s="53"/>
      <c r="AC10" s="53"/>
      <c r="AD10" s="54">
        <f>データ!R6</f>
        <v>3080</v>
      </c>
      <c r="AE10" s="54"/>
      <c r="AF10" s="54"/>
      <c r="AG10" s="54"/>
      <c r="AH10" s="54"/>
      <c r="AI10" s="54"/>
      <c r="AJ10" s="54"/>
      <c r="AK10" s="2"/>
      <c r="AL10" s="54">
        <f>データ!V6</f>
        <v>4017</v>
      </c>
      <c r="AM10" s="54"/>
      <c r="AN10" s="54"/>
      <c r="AO10" s="54"/>
      <c r="AP10" s="54"/>
      <c r="AQ10" s="54"/>
      <c r="AR10" s="54"/>
      <c r="AS10" s="54"/>
      <c r="AT10" s="53">
        <f>データ!W6</f>
        <v>1.64</v>
      </c>
      <c r="AU10" s="53"/>
      <c r="AV10" s="53"/>
      <c r="AW10" s="53"/>
      <c r="AX10" s="53"/>
      <c r="AY10" s="53"/>
      <c r="AZ10" s="53"/>
      <c r="BA10" s="53"/>
      <c r="BB10" s="53">
        <f>データ!X6</f>
        <v>2449.39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fHzBUlKV1QoBo7PKq8ZdgIHQdOP2ZEuGnB72cSfvyiPt5KiV4J1MvyVPkYbnD38QmTlHjOeAuL7TAMu11h56Q==" saltValue="/8vdeWteRaLX7xOpoNig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422134</v>
      </c>
      <c r="D6" s="19">
        <f t="shared" si="3"/>
        <v>46</v>
      </c>
      <c r="E6" s="19">
        <f t="shared" si="3"/>
        <v>17</v>
      </c>
      <c r="F6" s="19">
        <f t="shared" si="3"/>
        <v>1</v>
      </c>
      <c r="G6" s="19">
        <f t="shared" si="3"/>
        <v>0</v>
      </c>
      <c r="H6" s="19" t="str">
        <f t="shared" si="3"/>
        <v>長崎県　雲仙市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83.88</v>
      </c>
      <c r="P6" s="20">
        <f t="shared" si="3"/>
        <v>9.81</v>
      </c>
      <c r="Q6" s="20">
        <f t="shared" si="3"/>
        <v>77.86</v>
      </c>
      <c r="R6" s="20">
        <f t="shared" si="3"/>
        <v>3080</v>
      </c>
      <c r="S6" s="20">
        <f t="shared" si="3"/>
        <v>41272</v>
      </c>
      <c r="T6" s="20">
        <f t="shared" si="3"/>
        <v>214.31</v>
      </c>
      <c r="U6" s="20">
        <f t="shared" si="3"/>
        <v>192.58</v>
      </c>
      <c r="V6" s="20">
        <f t="shared" si="3"/>
        <v>4017</v>
      </c>
      <c r="W6" s="20">
        <f t="shared" si="3"/>
        <v>1.64</v>
      </c>
      <c r="X6" s="20">
        <f t="shared" si="3"/>
        <v>2449.39</v>
      </c>
      <c r="Y6" s="21" t="str">
        <f>IF(Y7="",NA(),Y7)</f>
        <v>-</v>
      </c>
      <c r="Z6" s="21">
        <f t="shared" ref="Z6:AH6" si="4">IF(Z7="",NA(),Z7)</f>
        <v>115.88</v>
      </c>
      <c r="AA6" s="21">
        <f t="shared" si="4"/>
        <v>111.61</v>
      </c>
      <c r="AB6" s="21">
        <f t="shared" si="4"/>
        <v>113.63</v>
      </c>
      <c r="AC6" s="21">
        <f t="shared" si="4"/>
        <v>104.91</v>
      </c>
      <c r="AD6" s="21" t="str">
        <f t="shared" si="4"/>
        <v>-</v>
      </c>
      <c r="AE6" s="21">
        <f t="shared" si="4"/>
        <v>107.21</v>
      </c>
      <c r="AF6" s="21">
        <f t="shared" si="4"/>
        <v>107.08</v>
      </c>
      <c r="AG6" s="21">
        <f t="shared" si="4"/>
        <v>106.08</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37.43</v>
      </c>
      <c r="AT6" s="20" t="str">
        <f>IF(AT7="","",IF(AT7="-","【-】","【"&amp;SUBSTITUTE(TEXT(AT7,"#,##0.00"),"-","△")&amp;"】"))</f>
        <v>【3.03】</v>
      </c>
      <c r="AU6" s="21" t="str">
        <f>IF(AU7="",NA(),AU7)</f>
        <v>-</v>
      </c>
      <c r="AV6" s="21">
        <f t="shared" ref="AV6:BD6" si="6">IF(AV7="",NA(),AV7)</f>
        <v>155.94999999999999</v>
      </c>
      <c r="AW6" s="21">
        <f t="shared" si="6"/>
        <v>184.77</v>
      </c>
      <c r="AX6" s="21">
        <f t="shared" si="6"/>
        <v>194.16</v>
      </c>
      <c r="AY6" s="21">
        <f t="shared" si="6"/>
        <v>169.29</v>
      </c>
      <c r="AZ6" s="21" t="str">
        <f t="shared" si="6"/>
        <v>-</v>
      </c>
      <c r="BA6" s="21">
        <f t="shared" si="6"/>
        <v>40.67</v>
      </c>
      <c r="BB6" s="21">
        <f t="shared" si="6"/>
        <v>47.7</v>
      </c>
      <c r="BC6" s="21">
        <f t="shared" si="6"/>
        <v>50.59</v>
      </c>
      <c r="BD6" s="21">
        <f t="shared" si="6"/>
        <v>57.42</v>
      </c>
      <c r="BE6" s="20" t="str">
        <f>IF(BE7="","",IF(BE7="-","【-】","【"&amp;SUBSTITUTE(TEXT(BE7,"#,##0.00"),"-","△")&amp;"】"))</f>
        <v>【78.43】</v>
      </c>
      <c r="BF6" s="21" t="str">
        <f>IF(BF7="",NA(),BF7)</f>
        <v>-</v>
      </c>
      <c r="BG6" s="21">
        <f t="shared" ref="BG6:BO6" si="7">IF(BG7="",NA(),BG7)</f>
        <v>71.87</v>
      </c>
      <c r="BH6" s="21">
        <f t="shared" si="7"/>
        <v>21.06</v>
      </c>
      <c r="BI6" s="21">
        <f t="shared" si="7"/>
        <v>15.53</v>
      </c>
      <c r="BJ6" s="21">
        <f t="shared" si="7"/>
        <v>32.65</v>
      </c>
      <c r="BK6" s="21" t="str">
        <f t="shared" si="7"/>
        <v>-</v>
      </c>
      <c r="BL6" s="21">
        <f t="shared" si="7"/>
        <v>1050.51</v>
      </c>
      <c r="BM6" s="21">
        <f t="shared" si="7"/>
        <v>1102.01</v>
      </c>
      <c r="BN6" s="21">
        <f t="shared" si="7"/>
        <v>987.36</v>
      </c>
      <c r="BO6" s="21">
        <f t="shared" si="7"/>
        <v>1174.6099999999999</v>
      </c>
      <c r="BP6" s="20" t="str">
        <f>IF(BP7="","",IF(BP7="-","【-】","【"&amp;SUBSTITUTE(TEXT(BP7,"#,##0.00"),"-","△")&amp;"】"))</f>
        <v>【630.82】</v>
      </c>
      <c r="BQ6" s="21" t="str">
        <f>IF(BQ7="",NA(),BQ7)</f>
        <v>-</v>
      </c>
      <c r="BR6" s="21">
        <f t="shared" ref="BR6:BZ6" si="8">IF(BR7="",NA(),BR7)</f>
        <v>58.37</v>
      </c>
      <c r="BS6" s="21">
        <f t="shared" si="8"/>
        <v>70.3</v>
      </c>
      <c r="BT6" s="21">
        <f t="shared" si="8"/>
        <v>58.67</v>
      </c>
      <c r="BU6" s="21">
        <f t="shared" si="8"/>
        <v>55.61</v>
      </c>
      <c r="BV6" s="21" t="str">
        <f t="shared" si="8"/>
        <v>-</v>
      </c>
      <c r="BW6" s="21">
        <f t="shared" si="8"/>
        <v>82.65</v>
      </c>
      <c r="BX6" s="21">
        <f t="shared" si="8"/>
        <v>82.55</v>
      </c>
      <c r="BY6" s="21">
        <f t="shared" si="8"/>
        <v>83.55</v>
      </c>
      <c r="BZ6" s="21">
        <f t="shared" si="8"/>
        <v>75.41</v>
      </c>
      <c r="CA6" s="20" t="str">
        <f>IF(CA7="","",IF(CA7="-","【-】","【"&amp;SUBSTITUTE(TEXT(CA7,"#,##0.00"),"-","△")&amp;"】"))</f>
        <v>【97.81】</v>
      </c>
      <c r="CB6" s="21" t="str">
        <f>IF(CB7="",NA(),CB7)</f>
        <v>-</v>
      </c>
      <c r="CC6" s="21">
        <f t="shared" ref="CC6:CK6" si="9">IF(CC7="",NA(),CC7)</f>
        <v>244.01</v>
      </c>
      <c r="CD6" s="21">
        <f t="shared" si="9"/>
        <v>203.49</v>
      </c>
      <c r="CE6" s="21">
        <f t="shared" si="9"/>
        <v>244.37</v>
      </c>
      <c r="CF6" s="21">
        <f t="shared" si="9"/>
        <v>257.98</v>
      </c>
      <c r="CG6" s="21" t="str">
        <f t="shared" si="9"/>
        <v>-</v>
      </c>
      <c r="CH6" s="21">
        <f t="shared" si="9"/>
        <v>186.3</v>
      </c>
      <c r="CI6" s="21">
        <f t="shared" si="9"/>
        <v>188.38</v>
      </c>
      <c r="CJ6" s="21">
        <f t="shared" si="9"/>
        <v>185.98</v>
      </c>
      <c r="CK6" s="21">
        <f t="shared" si="9"/>
        <v>223.48</v>
      </c>
      <c r="CL6" s="20" t="str">
        <f>IF(CL7="","",IF(CL7="-","【-】","【"&amp;SUBSTITUTE(TEXT(CL7,"#,##0.00"),"-","△")&amp;"】"))</f>
        <v>【138.75】</v>
      </c>
      <c r="CM6" s="21" t="str">
        <f>IF(CM7="",NA(),CM7)</f>
        <v>-</v>
      </c>
      <c r="CN6" s="21">
        <f t="shared" ref="CN6:CV6" si="10">IF(CN7="",NA(),CN7)</f>
        <v>34.42</v>
      </c>
      <c r="CO6" s="21">
        <f t="shared" si="10"/>
        <v>32.94</v>
      </c>
      <c r="CP6" s="21">
        <f t="shared" si="10"/>
        <v>31.68</v>
      </c>
      <c r="CQ6" s="21">
        <f t="shared" si="10"/>
        <v>31.68</v>
      </c>
      <c r="CR6" s="21" t="str">
        <f t="shared" si="10"/>
        <v>-</v>
      </c>
      <c r="CS6" s="21">
        <f t="shared" si="10"/>
        <v>50.53</v>
      </c>
      <c r="CT6" s="21">
        <f t="shared" si="10"/>
        <v>51.42</v>
      </c>
      <c r="CU6" s="21">
        <f t="shared" si="10"/>
        <v>48.95</v>
      </c>
      <c r="CV6" s="21">
        <f t="shared" si="10"/>
        <v>48.03</v>
      </c>
      <c r="CW6" s="20" t="str">
        <f>IF(CW7="","",IF(CW7="-","【-】","【"&amp;SUBSTITUTE(TEXT(CW7,"#,##0.00"),"-","△")&amp;"】"))</f>
        <v>【58.94】</v>
      </c>
      <c r="CX6" s="21" t="str">
        <f>IF(CX7="",NA(),CX7)</f>
        <v>-</v>
      </c>
      <c r="CY6" s="21">
        <f t="shared" ref="CY6:DG6" si="11">IF(CY7="",NA(),CY7)</f>
        <v>65.87</v>
      </c>
      <c r="CZ6" s="21">
        <f t="shared" si="11"/>
        <v>67.14</v>
      </c>
      <c r="DA6" s="21">
        <f t="shared" si="11"/>
        <v>68.38</v>
      </c>
      <c r="DB6" s="21">
        <f t="shared" si="11"/>
        <v>69.53</v>
      </c>
      <c r="DC6" s="21" t="str">
        <f t="shared" si="11"/>
        <v>-</v>
      </c>
      <c r="DD6" s="21">
        <f t="shared" si="11"/>
        <v>82.08</v>
      </c>
      <c r="DE6" s="21">
        <f t="shared" si="11"/>
        <v>81.34</v>
      </c>
      <c r="DF6" s="21">
        <f t="shared" si="11"/>
        <v>81.14</v>
      </c>
      <c r="DG6" s="21">
        <f t="shared" si="11"/>
        <v>80.95</v>
      </c>
      <c r="DH6" s="20" t="str">
        <f>IF(DH7="","",IF(DH7="-","【-】","【"&amp;SUBSTITUTE(TEXT(DH7,"#,##0.00"),"-","△")&amp;"】"))</f>
        <v>【95.91】</v>
      </c>
      <c r="DI6" s="21" t="str">
        <f>IF(DI7="",NA(),DI7)</f>
        <v>-</v>
      </c>
      <c r="DJ6" s="21">
        <f t="shared" ref="DJ6:DR6" si="12">IF(DJ7="",NA(),DJ7)</f>
        <v>4.92</v>
      </c>
      <c r="DK6" s="21">
        <f t="shared" si="12"/>
        <v>9.8699999999999992</v>
      </c>
      <c r="DL6" s="21">
        <f t="shared" si="12"/>
        <v>13.26</v>
      </c>
      <c r="DM6" s="21">
        <f t="shared" si="12"/>
        <v>16.45</v>
      </c>
      <c r="DN6" s="21" t="str">
        <f t="shared" si="12"/>
        <v>-</v>
      </c>
      <c r="DO6" s="21">
        <f t="shared" si="12"/>
        <v>12.7</v>
      </c>
      <c r="DP6" s="21">
        <f t="shared" si="12"/>
        <v>14.65</v>
      </c>
      <c r="DQ6" s="21">
        <f t="shared" si="12"/>
        <v>16.11</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0.1</v>
      </c>
      <c r="EO6" s="20" t="str">
        <f>IF(EO7="","",IF(EO7="-","【-】","【"&amp;SUBSTITUTE(TEXT(EO7,"#,##0.00"),"-","△")&amp;"】"))</f>
        <v>【0.22】</v>
      </c>
    </row>
    <row r="7" spans="1:148" s="22" customFormat="1" x14ac:dyDescent="0.2">
      <c r="A7" s="14"/>
      <c r="B7" s="23">
        <v>2023</v>
      </c>
      <c r="C7" s="23">
        <v>422134</v>
      </c>
      <c r="D7" s="23">
        <v>46</v>
      </c>
      <c r="E7" s="23">
        <v>17</v>
      </c>
      <c r="F7" s="23">
        <v>1</v>
      </c>
      <c r="G7" s="23">
        <v>0</v>
      </c>
      <c r="H7" s="23" t="s">
        <v>96</v>
      </c>
      <c r="I7" s="23" t="s">
        <v>97</v>
      </c>
      <c r="J7" s="23" t="s">
        <v>98</v>
      </c>
      <c r="K7" s="23" t="s">
        <v>99</v>
      </c>
      <c r="L7" s="23" t="s">
        <v>100</v>
      </c>
      <c r="M7" s="23" t="s">
        <v>101</v>
      </c>
      <c r="N7" s="24" t="s">
        <v>102</v>
      </c>
      <c r="O7" s="24">
        <v>83.88</v>
      </c>
      <c r="P7" s="24">
        <v>9.81</v>
      </c>
      <c r="Q7" s="24">
        <v>77.86</v>
      </c>
      <c r="R7" s="24">
        <v>3080</v>
      </c>
      <c r="S7" s="24">
        <v>41272</v>
      </c>
      <c r="T7" s="24">
        <v>214.31</v>
      </c>
      <c r="U7" s="24">
        <v>192.58</v>
      </c>
      <c r="V7" s="24">
        <v>4017</v>
      </c>
      <c r="W7" s="24">
        <v>1.64</v>
      </c>
      <c r="X7" s="24">
        <v>2449.39</v>
      </c>
      <c r="Y7" s="24" t="s">
        <v>102</v>
      </c>
      <c r="Z7" s="24">
        <v>115.88</v>
      </c>
      <c r="AA7" s="24">
        <v>111.61</v>
      </c>
      <c r="AB7" s="24">
        <v>113.63</v>
      </c>
      <c r="AC7" s="24">
        <v>104.91</v>
      </c>
      <c r="AD7" s="24" t="s">
        <v>102</v>
      </c>
      <c r="AE7" s="24">
        <v>107.21</v>
      </c>
      <c r="AF7" s="24">
        <v>107.08</v>
      </c>
      <c r="AG7" s="24">
        <v>106.08</v>
      </c>
      <c r="AH7" s="24">
        <v>107.04</v>
      </c>
      <c r="AI7" s="24">
        <v>105.91</v>
      </c>
      <c r="AJ7" s="24" t="s">
        <v>102</v>
      </c>
      <c r="AK7" s="24">
        <v>0</v>
      </c>
      <c r="AL7" s="24">
        <v>0</v>
      </c>
      <c r="AM7" s="24">
        <v>0</v>
      </c>
      <c r="AN7" s="24">
        <v>0</v>
      </c>
      <c r="AO7" s="24" t="s">
        <v>102</v>
      </c>
      <c r="AP7" s="24">
        <v>43.71</v>
      </c>
      <c r="AQ7" s="24">
        <v>45.94</v>
      </c>
      <c r="AR7" s="24">
        <v>29.34</v>
      </c>
      <c r="AS7" s="24">
        <v>37.43</v>
      </c>
      <c r="AT7" s="24">
        <v>3.03</v>
      </c>
      <c r="AU7" s="24" t="s">
        <v>102</v>
      </c>
      <c r="AV7" s="24">
        <v>155.94999999999999</v>
      </c>
      <c r="AW7" s="24">
        <v>184.77</v>
      </c>
      <c r="AX7" s="24">
        <v>194.16</v>
      </c>
      <c r="AY7" s="24">
        <v>169.29</v>
      </c>
      <c r="AZ7" s="24" t="s">
        <v>102</v>
      </c>
      <c r="BA7" s="24">
        <v>40.67</v>
      </c>
      <c r="BB7" s="24">
        <v>47.7</v>
      </c>
      <c r="BC7" s="24">
        <v>50.59</v>
      </c>
      <c r="BD7" s="24">
        <v>57.42</v>
      </c>
      <c r="BE7" s="24">
        <v>78.430000000000007</v>
      </c>
      <c r="BF7" s="24" t="s">
        <v>102</v>
      </c>
      <c r="BG7" s="24">
        <v>71.87</v>
      </c>
      <c r="BH7" s="24">
        <v>21.06</v>
      </c>
      <c r="BI7" s="24">
        <v>15.53</v>
      </c>
      <c r="BJ7" s="24">
        <v>32.65</v>
      </c>
      <c r="BK7" s="24" t="s">
        <v>102</v>
      </c>
      <c r="BL7" s="24">
        <v>1050.51</v>
      </c>
      <c r="BM7" s="24">
        <v>1102.01</v>
      </c>
      <c r="BN7" s="24">
        <v>987.36</v>
      </c>
      <c r="BO7" s="24">
        <v>1174.6099999999999</v>
      </c>
      <c r="BP7" s="24">
        <v>630.82000000000005</v>
      </c>
      <c r="BQ7" s="24" t="s">
        <v>102</v>
      </c>
      <c r="BR7" s="24">
        <v>58.37</v>
      </c>
      <c r="BS7" s="24">
        <v>70.3</v>
      </c>
      <c r="BT7" s="24">
        <v>58.67</v>
      </c>
      <c r="BU7" s="24">
        <v>55.61</v>
      </c>
      <c r="BV7" s="24" t="s">
        <v>102</v>
      </c>
      <c r="BW7" s="24">
        <v>82.65</v>
      </c>
      <c r="BX7" s="24">
        <v>82.55</v>
      </c>
      <c r="BY7" s="24">
        <v>83.55</v>
      </c>
      <c r="BZ7" s="24">
        <v>75.41</v>
      </c>
      <c r="CA7" s="24">
        <v>97.81</v>
      </c>
      <c r="CB7" s="24" t="s">
        <v>102</v>
      </c>
      <c r="CC7" s="24">
        <v>244.01</v>
      </c>
      <c r="CD7" s="24">
        <v>203.49</v>
      </c>
      <c r="CE7" s="24">
        <v>244.37</v>
      </c>
      <c r="CF7" s="24">
        <v>257.98</v>
      </c>
      <c r="CG7" s="24" t="s">
        <v>102</v>
      </c>
      <c r="CH7" s="24">
        <v>186.3</v>
      </c>
      <c r="CI7" s="24">
        <v>188.38</v>
      </c>
      <c r="CJ7" s="24">
        <v>185.98</v>
      </c>
      <c r="CK7" s="24">
        <v>223.48</v>
      </c>
      <c r="CL7" s="24">
        <v>138.75</v>
      </c>
      <c r="CM7" s="24" t="s">
        <v>102</v>
      </c>
      <c r="CN7" s="24">
        <v>34.42</v>
      </c>
      <c r="CO7" s="24">
        <v>32.94</v>
      </c>
      <c r="CP7" s="24">
        <v>31.68</v>
      </c>
      <c r="CQ7" s="24">
        <v>31.68</v>
      </c>
      <c r="CR7" s="24" t="s">
        <v>102</v>
      </c>
      <c r="CS7" s="24">
        <v>50.53</v>
      </c>
      <c r="CT7" s="24">
        <v>51.42</v>
      </c>
      <c r="CU7" s="24">
        <v>48.95</v>
      </c>
      <c r="CV7" s="24">
        <v>48.03</v>
      </c>
      <c r="CW7" s="24">
        <v>58.94</v>
      </c>
      <c r="CX7" s="24" t="s">
        <v>102</v>
      </c>
      <c r="CY7" s="24">
        <v>65.87</v>
      </c>
      <c r="CZ7" s="24">
        <v>67.14</v>
      </c>
      <c r="DA7" s="24">
        <v>68.38</v>
      </c>
      <c r="DB7" s="24">
        <v>69.53</v>
      </c>
      <c r="DC7" s="24" t="s">
        <v>102</v>
      </c>
      <c r="DD7" s="24">
        <v>82.08</v>
      </c>
      <c r="DE7" s="24">
        <v>81.34</v>
      </c>
      <c r="DF7" s="24">
        <v>81.14</v>
      </c>
      <c r="DG7" s="24">
        <v>80.95</v>
      </c>
      <c r="DH7" s="24">
        <v>95.91</v>
      </c>
      <c r="DI7" s="24" t="s">
        <v>102</v>
      </c>
      <c r="DJ7" s="24">
        <v>4.92</v>
      </c>
      <c r="DK7" s="24">
        <v>9.8699999999999992</v>
      </c>
      <c r="DL7" s="24">
        <v>13.26</v>
      </c>
      <c r="DM7" s="24">
        <v>16.45</v>
      </c>
      <c r="DN7" s="24" t="s">
        <v>102</v>
      </c>
      <c r="DO7" s="24">
        <v>12.7</v>
      </c>
      <c r="DP7" s="24">
        <v>14.65</v>
      </c>
      <c r="DQ7" s="24">
        <v>16.11</v>
      </c>
      <c r="DR7" s="24">
        <v>23.37</v>
      </c>
      <c r="DS7" s="24">
        <v>41.09</v>
      </c>
      <c r="DT7" s="24" t="s">
        <v>102</v>
      </c>
      <c r="DU7" s="24">
        <v>0</v>
      </c>
      <c r="DV7" s="24">
        <v>0</v>
      </c>
      <c r="DW7" s="24">
        <v>0</v>
      </c>
      <c r="DX7" s="24">
        <v>0</v>
      </c>
      <c r="DY7" s="24" t="s">
        <v>102</v>
      </c>
      <c r="DZ7" s="24">
        <v>0</v>
      </c>
      <c r="EA7" s="24">
        <v>0.1</v>
      </c>
      <c r="EB7" s="24">
        <v>0.17</v>
      </c>
      <c r="EC7" s="24">
        <v>0</v>
      </c>
      <c r="ED7" s="24">
        <v>8.68</v>
      </c>
      <c r="EE7" s="24" t="s">
        <v>102</v>
      </c>
      <c r="EF7" s="24">
        <v>0</v>
      </c>
      <c r="EG7" s="24">
        <v>0</v>
      </c>
      <c r="EH7" s="24">
        <v>0</v>
      </c>
      <c r="EI7" s="24">
        <v>0</v>
      </c>
      <c r="EJ7" s="24" t="s">
        <v>102</v>
      </c>
      <c r="EK7" s="24">
        <v>1.65</v>
      </c>
      <c r="EL7" s="24">
        <v>0.14000000000000001</v>
      </c>
      <c r="EM7" s="24">
        <v>0.08</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寺田　博文</cp:lastModifiedBy>
  <dcterms:created xsi:type="dcterms:W3CDTF">2025-01-24T07:07:07Z</dcterms:created>
  <dcterms:modified xsi:type="dcterms:W3CDTF">2025-01-28T05:47:16Z</dcterms:modified>
  <cp:category/>
</cp:coreProperties>
</file>