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211JFS2\Share\総企_財政_財政\予算担当\②決算\Ｒ０５年度\02_公営企業決算統計\001-県からの照会\R7.1.21_【長崎県市町村課：128〆】公営企業に係る経営比較分析表（令和5年度決算）の分析等について\回答\"/>
    </mc:Choice>
  </mc:AlternateContent>
  <xr:revisionPtr revIDLastSave="0" documentId="8_{46570249-E544-49E2-921A-4E6B86082D31}" xr6:coauthVersionLast="36" xr6:coauthVersionMax="36" xr10:uidLastSave="{00000000-0000-0000-0000-000000000000}"/>
  <workbookProtection workbookAlgorithmName="SHA-512" workbookHashValue="xuf9IrJ4datmcnK88JND2V7wEUbfHjGCB1YtfJTpFng3jOabZyX70KnWuHFClJfTE2z8j7K3IT8+65/h4xQBqA==" workbookSaltValue="fs9p1UM9AwDtoQBapbOuSg==" workbookSpinCount="100000" lockStructure="1"/>
  <bookViews>
    <workbookView xWindow="0" yWindow="0" windowWidth="23040" windowHeight="92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AT10" i="4"/>
  <c r="AL10" i="4"/>
  <c r="I10" i="4"/>
  <c r="P8" i="4"/>
</calcChain>
</file>

<file path=xl/sharedStrings.xml><?xml version="1.0" encoding="utf-8"?>
<sst xmlns="http://schemas.openxmlformats.org/spreadsheetml/2006/main" count="236" uniqueCount="121">
  <si>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</si>
  <si>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</si>
  <si>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</si>
  <si>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</si>
  <si>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</si>
  <si>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</si>
  <si>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</si>
  <si>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</si>
  <si>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</si>
  <si>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</si>
  <si>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</si>
  <si>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</si>
  <si>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</si>
  <si>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</si>
  <si>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</si>
  <si>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</si>
  <si>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</si>
  <si>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</si>
  <si>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</si>
  <si>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</si>
  <si>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</si>
  <si>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</si>
  <si>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</si>
  <si>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</si>
  <si>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</si>
  <si>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</si>
  <si>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</si>
  <si>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</si>
  <si>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</si>
  <si>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</si>
  <si>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</si>
  <si>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</si>
  <si>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</si>
  <si>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</si>
  <si>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</si>
  <si>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</si>
  <si>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</si>
  <si>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</si>
  <si>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</si>
  <si>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</si>
  <si>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</si>
  <si>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</si>
  <si>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</si>
  <si>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</si>
  <si>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</si>
  <si>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</si>
  <si>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</si>
  <si>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</si>
  <si>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</si>
  <si>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</si>
  <si>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</si>
  <si>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</si>
  <si>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</si>
  <si>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</si>
  <si>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</si>
  <si>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</si>
  <si>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</si>
  <si>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</si>
  <si>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</si>
  <si>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</si>
  <si>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</si>
  <si>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</si>
  <si>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</si>
  <si>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</si>
  <si>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</si>
  <si>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</si>
  <si>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</si>
  <si>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</si>
  <si>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</si>
  <si>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</si>
  <si>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</si>
  <si>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</si>
  <si>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</si>
  <si>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</si>
  <si>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</si>
  <si>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</si>
  <si>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</si>
  <si>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</si>
  <si>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</si>
  <si>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</si>
  <si>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</si>
  <si>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</si>
  <si>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</si>
  <si>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</si>
  <si>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</si>
  <si>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</si>
  <si>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</si>
  <si>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</si>
  <si>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</si>
  <si>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</si>
  <si>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</si>
  <si>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</si>
  <si>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</si>
  <si>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</si>
  <si>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</si>
  <si>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</si>
  <si>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</si>
  <si>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</si>
  <si>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五島市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</si>
  <si>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</si>
  <si>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</si>
  <si>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</si>
  <si>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</si>
  <si>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</si>
  <si>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</si>
  <si>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</si>
  <si>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</si>
  <si>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</si>
  <si>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</si>
  <si>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</si>
  <si>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</si>
  <si>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</si>
  <si>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</si>
  <si>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</si>
  <si>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</si>
  <si>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</si>
  <si>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</si>
  <si>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</si>
  <si>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 xml:space="preserve"> 五島市における下水道事業は、平成１４年９月に漁業集落排水事業として供用を開始している。令和６年３月末現在、三井楽町高崎地区において２９世帯３１人が利用している。
　同地区は人口減少、高齢化が進み、収益的収支比率、施設利用率は低迷している。収益的収支比率、経費回収率、汚水処理原価については比率が改善しているが、例年出納整理期間中に支出していた費用が、公営企業法適用に伴う打切決算で未払金として翌年度に引き継がれたためであり、単年度の特殊事情である。
　このような状況であることから、収益的収支比率や経費回収率の向上に対しては下水道料金の値上げを、施設利用率の向上や汚水処理原価の抑制については新規利用者の確保が急務であるが、料金については上水道料金との均衡を保つことが精一杯であること、新規利用者の確保については高崎地区以外との下水道の接続が距離的に不可能であることから改善が困難となっている。</t>
    <phoneticPr fontId="4"/>
  </si>
  <si>
    <t xml:space="preserve"> 施設の供用から２０年が経過し、設備の更新の時期を既に経過している。
　施設は漁港内に設置されているため、塩害の影響を受けやすく、更に経年劣化による老朽化が進み、修繕等の維持管理費の増加は避けられない状況である。</t>
    <phoneticPr fontId="4"/>
  </si>
  <si>
    <t xml:space="preserve"> 漁業集落の生活改善と公衆衛生の向上を目的とした事業の実施であるため、今後も事業は継続すべきと考えるが、独立採算は厳しい状況である。また、公営企業法適用に伴う費用の増加等もあり、市の一般会計からの繰り出しに依存する割合が年々高まっている。
　経営の健全化が急がれるところであるが、少子高齢化に伴う人口減少や施設の老朽化、立地等の悪条件が重なり、難しい問題となっている。
　高崎集落の生活環境の改善と公衆衛生向上のため、水洗化の普及向上対策など取り組み可能なことから改善を行っていく。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</si>
</sst>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C1-4A78-8B3C-73591BFC302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1.6</c:v>
                </c:pt>
                <c:pt idx="2">
                  <c:v>0.01</c:v>
                </c:pt>
                <c:pt idx="3">
                  <c:v>0.01</c:v>
                </c:pt>
                <c:pt idx="4" formatCode="#,##0.00;&quot;△&quot;#,##0.00">
                  <c:v>0</c:v>
                </c:pt>
              </c:numCache>
            </c:numRef>
          </c:val>
          <c:smooth val="0"/>
          <c:extLst>
            <c:ext xmlns:c16="http://schemas.microsoft.com/office/drawing/2014/chart" uri="{C3380CC4-5D6E-409C-BE32-E72D297353CC}">
              <c16:uniqueId val="{00000001-84C1-4A78-8B3C-73591BFC302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55.71</c:v>
                </c:pt>
                <c:pt idx="1">
                  <c:v>54.05</c:v>
                </c:pt>
                <c:pt idx="2">
                  <c:v>60.38</c:v>
                </c:pt>
                <c:pt idx="3">
                  <c:v>52.35</c:v>
                </c:pt>
                <c:pt idx="4">
                  <c:v>87.38</c:v>
                </c:pt>
              </c:numCache>
            </c:numRef>
          </c:val>
          <c:extLst>
            <c:ext xmlns:c16="http://schemas.microsoft.com/office/drawing/2014/chart" uri="{C3380CC4-5D6E-409C-BE32-E72D297353CC}">
              <c16:uniqueId val="{00000000-F37C-4938-A96B-7B26B6EC47B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7C-4938-A96B-7B26B6EC47B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87-4360-8145-B2BA7D9E878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87-4360-8145-B2BA7D9E878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52-4A7B-AE03-0B6B8A2B1FA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52-4A7B-AE03-0B6B8A2B1FA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70-4688-AF81-9085A57B5D3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70-4688-AF81-9085A57B5D3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19-4968-935A-5D34198CADB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19-4968-935A-5D34198CADB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5081.43</c:v>
                </c:pt>
                <c:pt idx="1">
                  <c:v>3830.73</c:v>
                </c:pt>
                <c:pt idx="2">
                  <c:v>3468.52</c:v>
                </c:pt>
                <c:pt idx="3">
                  <c:v>3091.53</c:v>
                </c:pt>
                <c:pt idx="4">
                  <c:v>2570.7199999999998</c:v>
                </c:pt>
              </c:numCache>
            </c:numRef>
          </c:val>
          <c:extLst>
            <c:ext xmlns:c16="http://schemas.microsoft.com/office/drawing/2014/chart" uri="{C3380CC4-5D6E-409C-BE32-E72D297353CC}">
              <c16:uniqueId val="{00000000-C63F-497C-85B8-F86F2F93185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998.42</c:v>
                </c:pt>
                <c:pt idx="1">
                  <c:v>1095.52</c:v>
                </c:pt>
                <c:pt idx="2">
                  <c:v>1056.55</c:v>
                </c:pt>
                <c:pt idx="3">
                  <c:v>1278.54</c:v>
                </c:pt>
                <c:pt idx="4">
                  <c:v>1149.7</c:v>
                </c:pt>
              </c:numCache>
            </c:numRef>
          </c:val>
          <c:smooth val="0"/>
          <c:extLst>
            <c:ext xmlns:c16="http://schemas.microsoft.com/office/drawing/2014/chart" uri="{C3380CC4-5D6E-409C-BE32-E72D297353CC}">
              <c16:uniqueId val="{00000001-C63F-497C-85B8-F86F2F93185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24.79</c:v>
                </c:pt>
                <c:pt idx="1">
                  <c:v>26.96</c:v>
                </c:pt>
                <c:pt idx="2">
                  <c:v>19.079999999999998</c:v>
                </c:pt>
                <c:pt idx="3">
                  <c:v>27.28</c:v>
                </c:pt>
                <c:pt idx="4">
                  <c:v>66.09</c:v>
                </c:pt>
              </c:numCache>
            </c:numRef>
          </c:val>
          <c:extLst>
            <c:ext xmlns:c16="http://schemas.microsoft.com/office/drawing/2014/chart" uri="{C3380CC4-5D6E-409C-BE32-E72D297353CC}">
              <c16:uniqueId val="{00000000-F38A-4820-BC4D-5127A528EF6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41.41</c:v>
                </c:pt>
                <c:pt idx="1">
                  <c:v>39.64</c:v>
                </c:pt>
                <c:pt idx="2">
                  <c:v>40</c:v>
                </c:pt>
                <c:pt idx="3">
                  <c:v>38.74</c:v>
                </c:pt>
                <c:pt idx="4">
                  <c:v>35.96</c:v>
                </c:pt>
              </c:numCache>
            </c:numRef>
          </c:val>
          <c:smooth val="0"/>
          <c:extLst>
            <c:ext xmlns:c16="http://schemas.microsoft.com/office/drawing/2014/chart" uri="{C3380CC4-5D6E-409C-BE32-E72D297353CC}">
              <c16:uniqueId val="{00000001-F38A-4820-BC4D-5127A528EF6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795.31</c:v>
                </c:pt>
                <c:pt idx="1">
                  <c:v>785.65</c:v>
                </c:pt>
                <c:pt idx="2">
                  <c:v>1095.01</c:v>
                </c:pt>
                <c:pt idx="3">
                  <c:v>796.62</c:v>
                </c:pt>
                <c:pt idx="4">
                  <c:v>291.54000000000002</c:v>
                </c:pt>
              </c:numCache>
            </c:numRef>
          </c:val>
          <c:extLst>
            <c:ext xmlns:c16="http://schemas.microsoft.com/office/drawing/2014/chart" uri="{C3380CC4-5D6E-409C-BE32-E72D297353CC}">
              <c16:uniqueId val="{00000000-33EA-456A-A7E6-862A0F3E2D8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417.56</c:v>
                </c:pt>
                <c:pt idx="1">
                  <c:v>449.72</c:v>
                </c:pt>
                <c:pt idx="2">
                  <c:v>437.27</c:v>
                </c:pt>
                <c:pt idx="3">
                  <c:v>456.72</c:v>
                </c:pt>
                <c:pt idx="4">
                  <c:v>481.96</c:v>
                </c:pt>
              </c:numCache>
            </c:numRef>
          </c:val>
          <c:smooth val="0"/>
          <c:extLst>
            <c:ext xmlns:c16="http://schemas.microsoft.com/office/drawing/2014/chart" uri="{C3380CC4-5D6E-409C-BE32-E72D297353CC}">
              <c16:uniqueId val="{00000001-33EA-456A-A7E6-862A0F3E2D8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12.35</c:v>
                </c:pt>
                <c:pt idx="1">
                  <c:v>12.35</c:v>
                </c:pt>
                <c:pt idx="2">
                  <c:v>12.35</c:v>
                </c:pt>
                <c:pt idx="3">
                  <c:v>12.35</c:v>
                </c:pt>
                <c:pt idx="4">
                  <c:v>12.35</c:v>
                </c:pt>
              </c:numCache>
            </c:numRef>
          </c:val>
          <c:extLst>
            <c:ext xmlns:c16="http://schemas.microsoft.com/office/drawing/2014/chart" uri="{C3380CC4-5D6E-409C-BE32-E72D297353CC}">
              <c16:uniqueId val="{00000000-0A97-4708-85F5-74556D02466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32.479999999999997</c:v>
                </c:pt>
                <c:pt idx="1">
                  <c:v>30.19</c:v>
                </c:pt>
                <c:pt idx="2">
                  <c:v>28.77</c:v>
                </c:pt>
                <c:pt idx="3">
                  <c:v>26.22</c:v>
                </c:pt>
                <c:pt idx="4">
                  <c:v>26.12</c:v>
                </c:pt>
              </c:numCache>
            </c:numRef>
          </c:val>
          <c:smooth val="0"/>
          <c:extLst>
            <c:ext xmlns:c16="http://schemas.microsoft.com/office/drawing/2014/chart" uri="{C3380CC4-5D6E-409C-BE32-E72D297353CC}">
              <c16:uniqueId val="{00000001-0A97-4708-85F5-74556D02466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81.63</c:v>
                </c:pt>
                <c:pt idx="1">
                  <c:v>78.430000000000007</c:v>
                </c:pt>
                <c:pt idx="2">
                  <c:v>84.78</c:v>
                </c:pt>
                <c:pt idx="3">
                  <c:v>94.74</c:v>
                </c:pt>
                <c:pt idx="4">
                  <c:v>88.57</c:v>
                </c:pt>
              </c:numCache>
            </c:numRef>
          </c:val>
          <c:extLst>
            <c:ext xmlns:c16="http://schemas.microsoft.com/office/drawing/2014/chart" uri="{C3380CC4-5D6E-409C-BE32-E72D297353CC}">
              <c16:uniqueId val="{00000000-C1A1-4325-88E0-A1F72364DD6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79.2</c:v>
                </c:pt>
                <c:pt idx="1">
                  <c:v>79.09</c:v>
                </c:pt>
                <c:pt idx="2">
                  <c:v>78.900000000000006</c:v>
                </c:pt>
                <c:pt idx="3">
                  <c:v>78.03</c:v>
                </c:pt>
                <c:pt idx="4">
                  <c:v>78.55</c:v>
                </c:pt>
              </c:numCache>
            </c:numRef>
          </c:val>
          <c:smooth val="0"/>
          <c:extLst>
            <c:ext xmlns:c16="http://schemas.microsoft.com/office/drawing/2014/chart" uri="{C3380CC4-5D6E-409C-BE32-E72D297353CC}">
              <c16:uniqueId val="{00000001-C1A1-4325-88E0-A1F72364DD6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長崎県　五島市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54">
        <f>データ!S6</f>
        <v>34491</v>
      </c>
      <c r="AM8" s="54"/>
      <c r="AN8" s="54"/>
      <c r="AO8" s="54"/>
      <c r="AP8" s="54"/>
      <c r="AQ8" s="54"/>
      <c r="AR8" s="54"/>
      <c r="AS8" s="54"/>
      <c r="AT8" s="53">
        <f>データ!T6</f>
        <v>420.12</v>
      </c>
      <c r="AU8" s="53"/>
      <c r="AV8" s="53"/>
      <c r="AW8" s="53"/>
      <c r="AX8" s="53"/>
      <c r="AY8" s="53"/>
      <c r="AZ8" s="53"/>
      <c r="BA8" s="53"/>
      <c r="BB8" s="53">
        <f>データ!U6</f>
        <v>82.1</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0.1</v>
      </c>
      <c r="Q10" s="53"/>
      <c r="R10" s="53"/>
      <c r="S10" s="53"/>
      <c r="T10" s="53"/>
      <c r="U10" s="53"/>
      <c r="V10" s="53"/>
      <c r="W10" s="53">
        <f>データ!Q6</f>
        <v>100</v>
      </c>
      <c r="X10" s="53"/>
      <c r="Y10" s="53"/>
      <c r="Z10" s="53"/>
      <c r="AA10" s="53"/>
      <c r="AB10" s="53"/>
      <c r="AC10" s="53"/>
      <c r="AD10" s="54">
        <f>データ!R6</f>
        <v>3350</v>
      </c>
      <c r="AE10" s="54"/>
      <c r="AF10" s="54"/>
      <c r="AG10" s="54"/>
      <c r="AH10" s="54"/>
      <c r="AI10" s="54"/>
      <c r="AJ10" s="54"/>
      <c r="AK10" s="2"/>
      <c r="AL10" s="54">
        <f>データ!V6</f>
        <v>35</v>
      </c>
      <c r="AM10" s="54"/>
      <c r="AN10" s="54"/>
      <c r="AO10" s="54"/>
      <c r="AP10" s="54"/>
      <c r="AQ10" s="54"/>
      <c r="AR10" s="54"/>
      <c r="AS10" s="54"/>
      <c r="AT10" s="53">
        <f>データ!W6</f>
        <v>0.14000000000000001</v>
      </c>
      <c r="AU10" s="53"/>
      <c r="AV10" s="53"/>
      <c r="AW10" s="53"/>
      <c r="AX10" s="53"/>
      <c r="AY10" s="53"/>
      <c r="AZ10" s="53"/>
      <c r="BA10" s="53"/>
      <c r="BB10" s="53">
        <f>データ!X6</f>
        <v>250</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119</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120</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【1,069.89】</v>
      </c>
      <c r="I86" s="12" t="str">
        <f>データ!CA6</f>
        <v>【39.89】</v>
      </c>
      <c r="J86" s="12" t="str">
        <f>データ!CL6</f>
        <v>【426.52】</v>
      </c>
      <c r="K86" s="12" t="str">
        <f>データ!CW6</f>
        <v>【28.16】</v>
      </c>
      <c r="L86" s="12" t="str">
        <f>データ!DH6</f>
        <v>【80.73】</v>
      </c>
      <c r="M86" s="12" t="s">
        <v>44</v>
      </c>
      <c r="N86" s="12" t="s">
        <v>44</v>
      </c>
      <c r="O86" s="12" t="str">
        <f>データ!EO6</f>
        <v>【0.00】</v>
      </c>
    </row>
  </sheetData>
  <sheetProtection algorithmName="SHA-512" hashValue="2/Ok6n/lLkyTSr3SkmrufFrtDeFh1RIfaL6vvTzzdMqUbdRE7VHNbJ2lE2CuAxZi/oe3/W8o4JQ+f0XBpFoHmg==" saltValue="drEPUbB4eG1tMZHMprVGd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422118</v>
      </c>
      <c r="D6" s="19">
        <f t="shared" si="3"/>
        <v>47</v>
      </c>
      <c r="E6" s="19">
        <f t="shared" si="3"/>
        <v>17</v>
      </c>
      <c r="F6" s="19">
        <f t="shared" si="3"/>
        <v>6</v>
      </c>
      <c r="G6" s="19">
        <f t="shared" si="3"/>
        <v>0</v>
      </c>
      <c r="H6" s="19" t="str">
        <f t="shared" si="3"/>
        <v>長崎県　五島市</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0.1</v>
      </c>
      <c r="Q6" s="20">
        <f t="shared" si="3"/>
        <v>100</v>
      </c>
      <c r="R6" s="20">
        <f t="shared" si="3"/>
        <v>3350</v>
      </c>
      <c r="S6" s="20">
        <f t="shared" si="3"/>
        <v>34491</v>
      </c>
      <c r="T6" s="20">
        <f t="shared" si="3"/>
        <v>420.12</v>
      </c>
      <c r="U6" s="20">
        <f t="shared" si="3"/>
        <v>82.1</v>
      </c>
      <c r="V6" s="20">
        <f t="shared" si="3"/>
        <v>35</v>
      </c>
      <c r="W6" s="20">
        <f t="shared" si="3"/>
        <v>0.14000000000000001</v>
      </c>
      <c r="X6" s="20">
        <f t="shared" si="3"/>
        <v>250</v>
      </c>
      <c r="Y6" s="21">
        <f>IF(Y7="",NA(),Y7)</f>
        <v>55.71</v>
      </c>
      <c r="Z6" s="21">
        <f t="shared" ref="Z6:AH6" si="4">IF(Z7="",NA(),Z7)</f>
        <v>54.05</v>
      </c>
      <c r="AA6" s="21">
        <f t="shared" si="4"/>
        <v>60.38</v>
      </c>
      <c r="AB6" s="21">
        <f t="shared" si="4"/>
        <v>52.35</v>
      </c>
      <c r="AC6" s="21">
        <f t="shared" si="4"/>
        <v>87.38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5081.43</v>
      </c>
      <c r="BG6" s="21">
        <f t="shared" ref="BG6:BO6" si="7">IF(BG7="",NA(),BG7)</f>
        <v>3830.73</v>
      </c>
      <c r="BH6" s="21">
        <f t="shared" si="7"/>
        <v>3468.52</v>
      </c>
      <c r="BI6" s="21">
        <f t="shared" si="7"/>
        <v>3091.53</v>
      </c>
      <c r="BJ6" s="21">
        <f t="shared" si="7"/>
        <v>2570.7199999999998</v>
      </c>
      <c r="BK6" s="21">
        <f t="shared" si="7"/>
        <v>998.42</v>
      </c>
      <c r="BL6" s="21">
        <f t="shared" si="7"/>
        <v>1095.52</v>
      </c>
      <c r="BM6" s="21">
        <f t="shared" si="7"/>
        <v>1056.55</v>
      </c>
      <c r="BN6" s="21">
        <f t="shared" si="7"/>
        <v>1278.54</v>
      </c>
      <c r="BO6" s="21">
        <f t="shared" si="7"/>
        <v>1149.7</v>
      </c>
      <c r="BP6" s="20" t="str">
        <f>IF(BP7="","",IF(BP7="-","【-】","【"&amp;SUBSTITUTE(TEXT(BP7,"#,##0.00"),"-","△")&amp;"】"))</f>
        <v>【1,069.89】</v>
      </c>
      <c r="BQ6" s="21">
        <f>IF(BQ7="",NA(),BQ7)</f>
        <v>24.79</v>
      </c>
      <c r="BR6" s="21">
        <f t="shared" ref="BR6:BZ6" si="8">IF(BR7="",NA(),BR7)</f>
        <v>26.96</v>
      </c>
      <c r="BS6" s="21">
        <f t="shared" si="8"/>
        <v>19.079999999999998</v>
      </c>
      <c r="BT6" s="21">
        <f t="shared" si="8"/>
        <v>27.28</v>
      </c>
      <c r="BU6" s="21">
        <f t="shared" si="8"/>
        <v>66.09</v>
      </c>
      <c r="BV6" s="21">
        <f t="shared" si="8"/>
        <v>41.41</v>
      </c>
      <c r="BW6" s="21">
        <f t="shared" si="8"/>
        <v>39.64</v>
      </c>
      <c r="BX6" s="21">
        <f t="shared" si="8"/>
        <v>40</v>
      </c>
      <c r="BY6" s="21">
        <f t="shared" si="8"/>
        <v>38.74</v>
      </c>
      <c r="BZ6" s="21">
        <f t="shared" si="8"/>
        <v>35.96</v>
      </c>
      <c r="CA6" s="20" t="str">
        <f>IF(CA7="","",IF(CA7="-","【-】","【"&amp;SUBSTITUTE(TEXT(CA7,"#,##0.00"),"-","△")&amp;"】"))</f>
        <v>【39.89】</v>
      </c>
      <c r="CB6" s="21">
        <f>IF(CB7="",NA(),CB7)</f>
        <v>795.31</v>
      </c>
      <c r="CC6" s="21">
        <f t="shared" ref="CC6:CK6" si="9">IF(CC7="",NA(),CC7)</f>
        <v>785.65</v>
      </c>
      <c r="CD6" s="21">
        <f t="shared" si="9"/>
        <v>1095.01</v>
      </c>
      <c r="CE6" s="21">
        <f t="shared" si="9"/>
        <v>796.62</v>
      </c>
      <c r="CF6" s="21">
        <f t="shared" si="9"/>
        <v>291.54000000000002</v>
      </c>
      <c r="CG6" s="21">
        <f t="shared" si="9"/>
        <v>417.56</v>
      </c>
      <c r="CH6" s="21">
        <f t="shared" si="9"/>
        <v>449.72</v>
      </c>
      <c r="CI6" s="21">
        <f t="shared" si="9"/>
        <v>437.27</v>
      </c>
      <c r="CJ6" s="21">
        <f t="shared" si="9"/>
        <v>456.72</v>
      </c>
      <c r="CK6" s="21">
        <f t="shared" si="9"/>
        <v>481.96</v>
      </c>
      <c r="CL6" s="20" t="str">
        <f>IF(CL7="","",IF(CL7="-","【-】","【"&amp;SUBSTITUTE(TEXT(CL7,"#,##0.00"),"-","△")&amp;"】"))</f>
        <v>【426.52】</v>
      </c>
      <c r="CM6" s="21">
        <f>IF(CM7="",NA(),CM7)</f>
        <v>12.35</v>
      </c>
      <c r="CN6" s="21">
        <f t="shared" ref="CN6:CV6" si="10">IF(CN7="",NA(),CN7)</f>
        <v>12.35</v>
      </c>
      <c r="CO6" s="21">
        <f t="shared" si="10"/>
        <v>12.35</v>
      </c>
      <c r="CP6" s="21">
        <f t="shared" si="10"/>
        <v>12.35</v>
      </c>
      <c r="CQ6" s="21">
        <f t="shared" si="10"/>
        <v>12.35</v>
      </c>
      <c r="CR6" s="21">
        <f t="shared" si="10"/>
        <v>32.479999999999997</v>
      </c>
      <c r="CS6" s="21">
        <f t="shared" si="10"/>
        <v>30.19</v>
      </c>
      <c r="CT6" s="21">
        <f t="shared" si="10"/>
        <v>28.77</v>
      </c>
      <c r="CU6" s="21">
        <f t="shared" si="10"/>
        <v>26.22</v>
      </c>
      <c r="CV6" s="21">
        <f t="shared" si="10"/>
        <v>26.12</v>
      </c>
      <c r="CW6" s="20" t="str">
        <f>IF(CW7="","",IF(CW7="-","【-】","【"&amp;SUBSTITUTE(TEXT(CW7,"#,##0.00"),"-","△")&amp;"】"))</f>
        <v>【28.16】</v>
      </c>
      <c r="CX6" s="21">
        <f>IF(CX7="",NA(),CX7)</f>
        <v>81.63</v>
      </c>
      <c r="CY6" s="21">
        <f t="shared" ref="CY6:DG6" si="11">IF(CY7="",NA(),CY7)</f>
        <v>78.430000000000007</v>
      </c>
      <c r="CZ6" s="21">
        <f t="shared" si="11"/>
        <v>84.78</v>
      </c>
      <c r="DA6" s="21">
        <f t="shared" si="11"/>
        <v>94.74</v>
      </c>
      <c r="DB6" s="21">
        <f t="shared" si="11"/>
        <v>88.57</v>
      </c>
      <c r="DC6" s="21">
        <f t="shared" si="11"/>
        <v>79.2</v>
      </c>
      <c r="DD6" s="21">
        <f t="shared" si="11"/>
        <v>79.09</v>
      </c>
      <c r="DE6" s="21">
        <f t="shared" si="11"/>
        <v>78.900000000000006</v>
      </c>
      <c r="DF6" s="21">
        <f t="shared" si="11"/>
        <v>78.03</v>
      </c>
      <c r="DG6" s="21">
        <f t="shared" si="11"/>
        <v>78.55</v>
      </c>
      <c r="DH6" s="20" t="str">
        <f>IF(DH7="","",IF(DH7="-","【-】","【"&amp;SUBSTITUTE(TEXT(DH7,"#,##0.00"),"-","△")&amp;"】"))</f>
        <v>【80.73】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1.6</v>
      </c>
      <c r="EL6" s="21">
        <f t="shared" si="14"/>
        <v>0.01</v>
      </c>
      <c r="EM6" s="21">
        <f t="shared" si="14"/>
        <v>0.01</v>
      </c>
      <c r="EN6" s="20">
        <f t="shared" si="14"/>
        <v>0</v>
      </c>
      <c r="EO6" s="20" t="str">
        <f>IF(EO7="","",IF(EO7="-","【-】","【"&amp;SUBSTITUTE(TEXT(EO7,"#,##0.00"),"-","△")&amp;"】"))</f>
        <v>【0.00】</v>
      </c>
    </row>
    <row r="7" spans="1:145" s="22" customFormat="1" x14ac:dyDescent="0.15">
      <c r="A7" s="14"/>
      <c r="B7" s="23">
        <v>2023</v>
      </c>
      <c r="C7" s="23">
        <v>422118</v>
      </c>
      <c r="D7" s="23">
        <v>47</v>
      </c>
      <c r="E7" s="23">
        <v>17</v>
      </c>
      <c r="F7" s="23">
        <v>6</v>
      </c>
      <c r="G7" s="23">
        <v>0</v>
      </c>
      <c r="H7" s="23" t="s">
        <v>98</v>
      </c>
      <c r="I7" s="23" t="s">
        <v>99</v>
      </c>
      <c r="J7" s="23" t="s">
        <v>100</v>
      </c>
      <c r="K7" s="23" t="s">
        <v>101</v>
      </c>
      <c r="L7" s="23" t="s">
        <v>102</v>
      </c>
      <c r="M7" s="23" t="s">
        <v>103</v>
      </c>
      <c r="N7" s="24" t="s">
        <v>104</v>
      </c>
      <c r="O7" s="24" t="s">
        <v>105</v>
      </c>
      <c r="P7" s="24">
        <v>0.1</v>
      </c>
      <c r="Q7" s="24">
        <v>100</v>
      </c>
      <c r="R7" s="24">
        <v>3350</v>
      </c>
      <c r="S7" s="24">
        <v>34491</v>
      </c>
      <c r="T7" s="24">
        <v>420.12</v>
      </c>
      <c r="U7" s="24">
        <v>82.1</v>
      </c>
      <c r="V7" s="24">
        <v>35</v>
      </c>
      <c r="W7" s="24">
        <v>0.14000000000000001</v>
      </c>
      <c r="X7" s="24">
        <v>250</v>
      </c>
      <c r="Y7" s="24">
        <v>55.71</v>
      </c>
      <c r="Z7" s="24">
        <v>54.05</v>
      </c>
      <c r="AA7" s="24">
        <v>60.38</v>
      </c>
      <c r="AB7" s="24">
        <v>52.35</v>
      </c>
      <c r="AC7" s="24">
        <v>87.38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5081.43</v>
      </c>
      <c r="BG7" s="24">
        <v>3830.73</v>
      </c>
      <c r="BH7" s="24">
        <v>3468.52</v>
      </c>
      <c r="BI7" s="24">
        <v>3091.53</v>
      </c>
      <c r="BJ7" s="24">
        <v>2570.7199999999998</v>
      </c>
      <c r="BK7" s="24">
        <v>998.42</v>
      </c>
      <c r="BL7" s="24">
        <v>1095.52</v>
      </c>
      <c r="BM7" s="24">
        <v>1056.55</v>
      </c>
      <c r="BN7" s="24">
        <v>1278.54</v>
      </c>
      <c r="BO7" s="24">
        <v>1149.7</v>
      </c>
      <c r="BP7" s="24">
        <v>1069.8900000000001</v>
      </c>
      <c r="BQ7" s="24">
        <v>24.79</v>
      </c>
      <c r="BR7" s="24">
        <v>26.96</v>
      </c>
      <c r="BS7" s="24">
        <v>19.079999999999998</v>
      </c>
      <c r="BT7" s="24">
        <v>27.28</v>
      </c>
      <c r="BU7" s="24">
        <v>66.09</v>
      </c>
      <c r="BV7" s="24">
        <v>41.41</v>
      </c>
      <c r="BW7" s="24">
        <v>39.64</v>
      </c>
      <c r="BX7" s="24">
        <v>40</v>
      </c>
      <c r="BY7" s="24">
        <v>38.74</v>
      </c>
      <c r="BZ7" s="24">
        <v>35.96</v>
      </c>
      <c r="CA7" s="24">
        <v>39.89</v>
      </c>
      <c r="CB7" s="24">
        <v>795.31</v>
      </c>
      <c r="CC7" s="24">
        <v>785.65</v>
      </c>
      <c r="CD7" s="24">
        <v>1095.01</v>
      </c>
      <c r="CE7" s="24">
        <v>796.62</v>
      </c>
      <c r="CF7" s="24">
        <v>291.54000000000002</v>
      </c>
      <c r="CG7" s="24">
        <v>417.56</v>
      </c>
      <c r="CH7" s="24">
        <v>449.72</v>
      </c>
      <c r="CI7" s="24">
        <v>437.27</v>
      </c>
      <c r="CJ7" s="24">
        <v>456.72</v>
      </c>
      <c r="CK7" s="24">
        <v>481.96</v>
      </c>
      <c r="CL7" s="24">
        <v>426.52</v>
      </c>
      <c r="CM7" s="24">
        <v>12.35</v>
      </c>
      <c r="CN7" s="24">
        <v>12.35</v>
      </c>
      <c r="CO7" s="24">
        <v>12.35</v>
      </c>
      <c r="CP7" s="24">
        <v>12.35</v>
      </c>
      <c r="CQ7" s="24">
        <v>12.35</v>
      </c>
      <c r="CR7" s="24">
        <v>32.479999999999997</v>
      </c>
      <c r="CS7" s="24">
        <v>30.19</v>
      </c>
      <c r="CT7" s="24">
        <v>28.77</v>
      </c>
      <c r="CU7" s="24">
        <v>26.22</v>
      </c>
      <c r="CV7" s="24">
        <v>26.12</v>
      </c>
      <c r="CW7" s="24">
        <v>28.16</v>
      </c>
      <c r="CX7" s="24">
        <v>81.63</v>
      </c>
      <c r="CY7" s="24">
        <v>78.430000000000007</v>
      </c>
      <c r="CZ7" s="24">
        <v>84.78</v>
      </c>
      <c r="DA7" s="24">
        <v>94.74</v>
      </c>
      <c r="DB7" s="24">
        <v>88.57</v>
      </c>
      <c r="DC7" s="24">
        <v>79.2</v>
      </c>
      <c r="DD7" s="24">
        <v>79.09</v>
      </c>
      <c r="DE7" s="24">
        <v>78.900000000000006</v>
      </c>
      <c r="DF7" s="24">
        <v>78.03</v>
      </c>
      <c r="DG7" s="24">
        <v>78.55</v>
      </c>
      <c r="DH7" s="24">
        <v>80.73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1.6</v>
      </c>
      <c r="EL7" s="24">
        <v>0.01</v>
      </c>
      <c r="EM7" s="24">
        <v>0.01</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114</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2025-01-24T07:38:31Z</dcterms:created>
  <dcterms:modified xsi:type="dcterms:W3CDTF">2025-01-28T08:24:57Z</dcterms:modified>
  <cp:category/>
</cp:coreProperties>
</file>