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01\data\財政課\021_公営企業\★調査関係\R6年度\20250128　【長崎県市町村課】公営企業に係る経営比較分析表（令和5年度決算）の分析等について\★回答\R7.2.28修正後\"/>
    </mc:Choice>
  </mc:AlternateContent>
  <workbookProtection workbookAlgorithmName="SHA-512" workbookHashValue="xFHTUU7X9EWU4ZImUidVh9gGiAXhQjTGjFzdLVGahhbkdpAlazroPLd3aCN5wVgUrTiY+cFYFtsNUgBz7i3SUQ==" workbookSaltValue="ICTEonG73VOXvnG9LplODQ==" workbookSpinCount="100000" lockStructure="1"/>
  <bookViews>
    <workbookView xWindow="0" yWindow="0" windowWidth="28800" windowHeight="1221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AT10" i="4"/>
  <c r="AL10" i="4"/>
  <c r="I10" i="4"/>
  <c r="P8" i="4"/>
  <c r="I8" i="4"/>
</calcChain>
</file>

<file path=xl/sharedStrings.xml><?xml version="1.0" encoding="utf-8"?>
<sst xmlns="http://schemas.openxmlformats.org/spreadsheetml/2006/main" count="239" uniqueCount="118">
  <si>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</si>
  <si>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</si>
  <si>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</si>
  <si>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</si>
  <si>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</si>
  <si>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</si>
  <si>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</si>
  <si>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</si>
  <si>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</si>
  <si>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</si>
  <si>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</si>
  <si>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</si>
  <si>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</si>
  <si>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</si>
  <si>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</si>
  <si>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</si>
  <si>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</si>
  <si>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</si>
  <si>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</si>
  <si>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</si>
  <si>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</si>
  <si>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</si>
  <si>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</si>
  <si>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</si>
  <si>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</si>
  <si>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</si>
  <si>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</si>
  <si>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</si>
  <si>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</si>
  <si>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</si>
  <si>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</si>
  <si>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</si>
  <si>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</si>
  <si>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</si>
  <si>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</si>
  <si>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</si>
  <si>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</si>
  <si>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</si>
  <si>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</si>
  <si>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</si>
  <si>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</si>
  <si>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</si>
  <si>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</si>
  <si>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</si>
  <si>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</si>
  <si>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</si>
  <si>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</si>
  <si>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</si>
  <si>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</si>
  <si>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</si>
  <si>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</si>
  <si>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</si>
  <si>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</si>
  <si>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</si>
  <si>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</si>
  <si>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</si>
  <si>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</si>
  <si>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</si>
  <si>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</si>
  <si>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</si>
  <si>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</si>
  <si>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</si>
  <si>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</si>
  <si>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</si>
  <si>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</si>
  <si>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</si>
  <si>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</si>
  <si>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</si>
  <si>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</si>
  <si>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</si>
  <si>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</si>
  <si>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</si>
  <si>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</si>
  <si>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</si>
  <si>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</si>
  <si>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</si>
  <si>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</si>
  <si>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</si>
  <si>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</si>
  <si>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</si>
  <si>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</si>
  <si>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</si>
  <si>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</si>
  <si>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</si>
  <si>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</si>
  <si>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</si>
  <si>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</si>
  <si>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</si>
  <si>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</si>
  <si>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</si>
  <si>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</si>
  <si>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</si>
  <si>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</si>
  <si>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</si>
  <si>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</si>
  <si>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</si>
  <si>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</si>
  <si>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壱岐市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</si>
  <si>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</si>
  <si>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</si>
  <si>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</si>
  <si>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</si>
  <si>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</si>
  <si>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</si>
  <si>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</si>
  <si>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</si>
  <si>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</si>
  <si>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</si>
  <si>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</si>
  <si>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</si>
  <si>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</si>
  <si>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</si>
  <si>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</si>
  <si>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</si>
  <si>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</si>
  <si>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既存施設として、３つの処理地区を要しているが、最も古い施設で２０年経過程度である。
各施設ごとに機能診断を実施し、策定した機能保全計画に基づき施設の改修を行い、長寿命化に努める。</t>
    <phoneticPr fontId="4"/>
  </si>
  <si>
    <t>計画の整備事業はH30で完了した。
今後も下水道への接続の推進を図り、使用料収入の確保はもとより、将来の施設更新などを見据えて、維持管理費の見直しなど経営改善を図る必要がある。
各施設の機能診断結果と、将来の人口減少傾向も踏まえ、施設の統合検討など改善を行う必要がある。</t>
    <phoneticPr fontId="4"/>
  </si>
  <si>
    <t xml:space="preserve">当市では、３つの処理区（瀬戸・芦辺地区、恵美須地区、山崎地区）で漁業集落排水事業を実施している。
①収益的収支比率・⑤経費回収率については100％未満であるが、整備事業が完了し供用開始後の接続加入により、使用料収入は増加傾向にある。
収支バランスを注視し、更なる加入促進を図り、経営の改善に努める。なお、令和5年度については、次年度から企業会計への移行に伴う3月末決算となったため、値が高くなっている。
⑥汚水処理原価については、全国平均・類似団体の平均を下回っているが、年々増加傾向にあった。本年は次年度から企業会計への移行に伴う3月末決算となったため、値が低くなっている。今後効率的な経営を行うため、施設の機能保全に努めるとともに、維持管理費の見直しを行う。
</t>
    <rPh sb="26" eb="28">
      <t>ヤマサキ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</si>
</sst>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quotePrefix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6-49D9-A662-3BD498A24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1.6</c:v>
                </c:pt>
                <c:pt idx="2">
                  <c:v>0.01</c:v>
                </c:pt>
                <c:pt idx="3">
                  <c:v>0.01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6-49D9-A662-3BD498A24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28.81</c:v>
                </c:pt>
                <c:pt idx="4">
                  <c:v>28.81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3-4762-A14B-A58B1B567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32.479999999999997</c:v>
                </c:pt>
                <c:pt idx="1">
                  <c:v>30.19</c:v>
                </c:pt>
                <c:pt idx="2">
                  <c:v>28.77</c:v>
                </c:pt>
                <c:pt idx="3">
                  <c:v>26.22</c:v>
                </c:pt>
                <c:pt idx="4">
                  <c:v>26.12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3-4762-A14B-A58B1B567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61.82</c:v>
                </c:pt>
                <c:pt idx="1">
                  <c:v>61.45</c:v>
                </c:pt>
                <c:pt idx="2">
                  <c:v>60.3</c:v>
                </c:pt>
                <c:pt idx="3">
                  <c:v>63.79</c:v>
                </c:pt>
                <c:pt idx="4">
                  <c:v>66.44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259-AF60-B73A7E71F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79.2</c:v>
                </c:pt>
                <c:pt idx="1">
                  <c:v>79.09</c:v>
                </c:pt>
                <c:pt idx="2">
                  <c:v>78.900000000000006</c:v>
                </c:pt>
                <c:pt idx="3">
                  <c:v>78.03</c:v>
                </c:pt>
                <c:pt idx="4">
                  <c:v>78.55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F0-4259-AF60-B73A7E71F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86.75</c:v>
                </c:pt>
                <c:pt idx="1">
                  <c:v>84.04</c:v>
                </c:pt>
                <c:pt idx="2">
                  <c:v>82.48</c:v>
                </c:pt>
                <c:pt idx="3">
                  <c:v>84.95</c:v>
                </c:pt>
                <c:pt idx="4">
                  <c:v>92.25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1-4A95-BB9C-E54680267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1-4A95-BB9C-E54680267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F-4BD7-9FF8-D9ECF996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F-4BD7-9FF8-D9ECF996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C-46FE-A769-E6ACD3FBF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C-46FE-A769-E6ACD3FBF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B-4641-9058-48759BDDE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B-4641-9058-48759BDDE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9-4C6E-BF4C-EC8893374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9-4C6E-BF4C-EC8893374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2505.79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D-4D26-86BB-07CB913ED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998.42</c:v>
                </c:pt>
                <c:pt idx="1">
                  <c:v>1095.52</c:v>
                </c:pt>
                <c:pt idx="2">
                  <c:v>1056.55</c:v>
                </c:pt>
                <c:pt idx="3">
                  <c:v>1278.54</c:v>
                </c:pt>
                <c:pt idx="4">
                  <c:v>1149.7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D-4D26-86BB-07CB913ED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69.75</c:v>
                </c:pt>
                <c:pt idx="1">
                  <c:v>62.88</c:v>
                </c:pt>
                <c:pt idx="2">
                  <c:v>51.63</c:v>
                </c:pt>
                <c:pt idx="3">
                  <c:v>48.75</c:v>
                </c:pt>
                <c:pt idx="4">
                  <c:v>74.349999999999994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A-4806-ADD4-7772B9228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41.41</c:v>
                </c:pt>
                <c:pt idx="1">
                  <c:v>39.64</c:v>
                </c:pt>
                <c:pt idx="2">
                  <c:v>40</c:v>
                </c:pt>
                <c:pt idx="3">
                  <c:v>38.74</c:v>
                </c:pt>
                <c:pt idx="4">
                  <c:v>35.96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A-4806-ADD4-7772B9228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298.23</c:v>
                </c:pt>
                <c:pt idx="1">
                  <c:v>342.94</c:v>
                </c:pt>
                <c:pt idx="2">
                  <c:v>412.23</c:v>
                </c:pt>
                <c:pt idx="3">
                  <c:v>439.55</c:v>
                </c:pt>
                <c:pt idx="4">
                  <c:v>283.88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5-44EB-AE24-B8CBD4679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417.56</c:v>
                </c:pt>
                <c:pt idx="1">
                  <c:v>449.72</c:v>
                </c:pt>
                <c:pt idx="2">
                  <c:v>437.27</c:v>
                </c:pt>
                <c:pt idx="3">
                  <c:v>456.72</c:v>
                </c:pt>
                <c:pt idx="4">
                  <c:v>481.96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5-44EB-AE24-B8CBD4679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【1,069.89】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長崎県　壱岐市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3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漁業集落排水</v>
      </c>
      <c r="Q8" s="71"/>
      <c r="R8" s="71"/>
      <c r="S8" s="71"/>
      <c r="T8" s="71"/>
      <c r="U8" s="71"/>
      <c r="V8" s="71"/>
      <c r="W8" s="71" t="str">
        <f>データ!L6</f>
        <v>H2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4">
        <f>データ!S6</f>
        <v>24360</v>
      </c>
      <c r="AM8" s="44"/>
      <c r="AN8" s="44"/>
      <c r="AO8" s="44"/>
      <c r="AP8" s="44"/>
      <c r="AQ8" s="44"/>
      <c r="AR8" s="44"/>
      <c r="AS8" s="44"/>
      <c r="AT8" s="45">
        <f>データ!T6</f>
        <v>139.41999999999999</v>
      </c>
      <c r="AU8" s="45"/>
      <c r="AV8" s="45"/>
      <c r="AW8" s="45"/>
      <c r="AX8" s="45"/>
      <c r="AY8" s="45"/>
      <c r="AZ8" s="45"/>
      <c r="BA8" s="45"/>
      <c r="BB8" s="45">
        <f>データ!U6</f>
        <v>174.72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3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20</v>
      </c>
      <c r="BM9" s="52"/>
      <c r="BN9" s="53" t="s">
        <v>21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8.1199999999999992</v>
      </c>
      <c r="Q10" s="45"/>
      <c r="R10" s="45"/>
      <c r="S10" s="45"/>
      <c r="T10" s="45"/>
      <c r="U10" s="45"/>
      <c r="V10" s="45"/>
      <c r="W10" s="45">
        <f>データ!Q6</f>
        <v>106.57</v>
      </c>
      <c r="X10" s="45"/>
      <c r="Y10" s="45"/>
      <c r="Z10" s="45"/>
      <c r="AA10" s="45"/>
      <c r="AB10" s="45"/>
      <c r="AC10" s="45"/>
      <c r="AD10" s="44">
        <f>データ!R6</f>
        <v>4240</v>
      </c>
      <c r="AE10" s="44"/>
      <c r="AF10" s="44"/>
      <c r="AG10" s="44"/>
      <c r="AH10" s="44"/>
      <c r="AI10" s="44"/>
      <c r="AJ10" s="44"/>
      <c r="AK10" s="2"/>
      <c r="AL10" s="44">
        <f>データ!V6</f>
        <v>1949</v>
      </c>
      <c r="AM10" s="44"/>
      <c r="AN10" s="44"/>
      <c r="AO10" s="44"/>
      <c r="AP10" s="44"/>
      <c r="AQ10" s="44"/>
      <c r="AR10" s="44"/>
      <c r="AS10" s="44"/>
      <c r="AT10" s="45">
        <f>データ!W6</f>
        <v>0.99</v>
      </c>
      <c r="AU10" s="45"/>
      <c r="AV10" s="45"/>
      <c r="AW10" s="45"/>
      <c r="AX10" s="45"/>
      <c r="AY10" s="45"/>
      <c r="AZ10" s="45"/>
      <c r="BA10" s="45"/>
      <c r="BB10" s="45">
        <f>データ!X6</f>
        <v>1968.69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22</v>
      </c>
      <c r="BM10" s="47"/>
      <c r="BN10" s="48" t="s">
        <v>23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117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3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3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3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3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3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3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3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3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3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3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3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3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3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3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3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3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3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3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3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3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3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3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3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3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3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3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3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116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【1,069.89】</v>
      </c>
      <c r="I86" s="12" t="str">
        <f>データ!CA6</f>
        <v>【39.89】</v>
      </c>
      <c r="J86" s="12" t="str">
        <f>データ!CL6</f>
        <v>【426.52】</v>
      </c>
      <c r="K86" s="12" t="str">
        <f>データ!CW6</f>
        <v>【28.16】</v>
      </c>
      <c r="L86" s="12" t="str">
        <f>データ!DH6</f>
        <v>【80.73】</v>
      </c>
      <c r="M86" s="12" t="s">
        <v>43</v>
      </c>
      <c r="N86" s="12" t="s">
        <v>43</v>
      </c>
      <c r="O86" s="12" t="str">
        <f>データ!EO6</f>
        <v>【0.00】</v>
      </c>
    </row>
  </sheetData>
  <sheetProtection algorithmName="SHA-512" hashValue="qV+vXafo2ehFwH3hu3XvQ8s/kSigguuzXcex0OhohxZ9KzIDXqyABmZvjnZLGSWrhbQYDSqNkcaDk+aC5CoP3w==" saltValue="Ia13jlzf3MBnIsc2PhM3i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9" t="s">
        <v>53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54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55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57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58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59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60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61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62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63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64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65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66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67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2023</v>
      </c>
      <c r="C6" s="19">
        <f t="shared" ref="C6:X6" si="3">C7</f>
        <v>422100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長崎県　壱岐市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8.1199999999999992</v>
      </c>
      <c r="Q6" s="20">
        <f t="shared" si="3"/>
        <v>106.57</v>
      </c>
      <c r="R6" s="20">
        <f t="shared" si="3"/>
        <v>4240</v>
      </c>
      <c r="S6" s="20">
        <f t="shared" si="3"/>
        <v>24360</v>
      </c>
      <c r="T6" s="20">
        <f t="shared" si="3"/>
        <v>139.41999999999999</v>
      </c>
      <c r="U6" s="20">
        <f t="shared" si="3"/>
        <v>174.72</v>
      </c>
      <c r="V6" s="20">
        <f t="shared" si="3"/>
        <v>1949</v>
      </c>
      <c r="W6" s="20">
        <f t="shared" si="3"/>
        <v>0.99</v>
      </c>
      <c r="X6" s="20">
        <f t="shared" si="3"/>
        <v>1968.69</v>
      </c>
      <c r="Y6" s="21">
        <f>IF(Y7="",NA(),Y7)</f>
        <v>86.75</v>
      </c>
      <c r="Z6" s="21">
        <f t="shared" ref="Z6:AH6" si="4">IF(Z7="",NA(),Z7)</f>
        <v>84.04</v>
      </c>
      <c r="AA6" s="21">
        <f t="shared" si="4"/>
        <v>82.48</v>
      </c>
      <c r="AB6" s="21">
        <f t="shared" si="4"/>
        <v>84.95</v>
      </c>
      <c r="AC6" s="21">
        <f t="shared" si="4"/>
        <v>92.25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1">
        <f t="shared" si="7"/>
        <v>2505.79</v>
      </c>
      <c r="BJ6" s="20">
        <f t="shared" si="7"/>
        <v>0</v>
      </c>
      <c r="BK6" s="21">
        <f t="shared" si="7"/>
        <v>998.42</v>
      </c>
      <c r="BL6" s="21">
        <f t="shared" si="7"/>
        <v>1095.52</v>
      </c>
      <c r="BM6" s="21">
        <f t="shared" si="7"/>
        <v>1056.55</v>
      </c>
      <c r="BN6" s="21">
        <f t="shared" si="7"/>
        <v>1278.54</v>
      </c>
      <c r="BO6" s="21">
        <f t="shared" si="7"/>
        <v>1149.7</v>
      </c>
      <c r="BP6" s="20" t="str">
        <f>IF(BP7="","",IF(BP7="-","【-】","【"&amp;SUBSTITUTE(TEXT(BP7,"#,##0.00"),"-","△")&amp;"】"))</f>
        <v>【1,069.89】</v>
      </c>
      <c r="BQ6" s="21">
        <f>IF(BQ7="",NA(),BQ7)</f>
        <v>69.75</v>
      </c>
      <c r="BR6" s="21">
        <f t="shared" ref="BR6:BZ6" si="8">IF(BR7="",NA(),BR7)</f>
        <v>62.88</v>
      </c>
      <c r="BS6" s="21">
        <f t="shared" si="8"/>
        <v>51.63</v>
      </c>
      <c r="BT6" s="21">
        <f t="shared" si="8"/>
        <v>48.75</v>
      </c>
      <c r="BU6" s="21">
        <f t="shared" si="8"/>
        <v>74.349999999999994</v>
      </c>
      <c r="BV6" s="21">
        <f t="shared" si="8"/>
        <v>41.41</v>
      </c>
      <c r="BW6" s="21">
        <f t="shared" si="8"/>
        <v>39.64</v>
      </c>
      <c r="BX6" s="21">
        <f t="shared" si="8"/>
        <v>40</v>
      </c>
      <c r="BY6" s="21">
        <f t="shared" si="8"/>
        <v>38.74</v>
      </c>
      <c r="BZ6" s="21">
        <f t="shared" si="8"/>
        <v>35.96</v>
      </c>
      <c r="CA6" s="20" t="str">
        <f>IF(CA7="","",IF(CA7="-","【-】","【"&amp;SUBSTITUTE(TEXT(CA7,"#,##0.00"),"-","△")&amp;"】"))</f>
        <v>【39.89】</v>
      </c>
      <c r="CB6" s="21">
        <f>IF(CB7="",NA(),CB7)</f>
        <v>298.23</v>
      </c>
      <c r="CC6" s="21">
        <f t="shared" ref="CC6:CK6" si="9">IF(CC7="",NA(),CC7)</f>
        <v>342.94</v>
      </c>
      <c r="CD6" s="21">
        <f t="shared" si="9"/>
        <v>412.23</v>
      </c>
      <c r="CE6" s="21">
        <f t="shared" si="9"/>
        <v>439.55</v>
      </c>
      <c r="CF6" s="21">
        <f t="shared" si="9"/>
        <v>283.88</v>
      </c>
      <c r="CG6" s="21">
        <f t="shared" si="9"/>
        <v>417.56</v>
      </c>
      <c r="CH6" s="21">
        <f t="shared" si="9"/>
        <v>449.72</v>
      </c>
      <c r="CI6" s="21">
        <f t="shared" si="9"/>
        <v>437.27</v>
      </c>
      <c r="CJ6" s="21">
        <f t="shared" si="9"/>
        <v>456.72</v>
      </c>
      <c r="CK6" s="21">
        <f t="shared" si="9"/>
        <v>481.96</v>
      </c>
      <c r="CL6" s="20" t="str">
        <f>IF(CL7="","",IF(CL7="-","【-】","【"&amp;SUBSTITUTE(TEXT(CL7,"#,##0.00"),"-","△")&amp;"】"))</f>
        <v>【426.52】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28.81</v>
      </c>
      <c r="CQ6" s="21">
        <f t="shared" si="10"/>
        <v>28.81</v>
      </c>
      <c r="CR6" s="21">
        <f t="shared" si="10"/>
        <v>32.479999999999997</v>
      </c>
      <c r="CS6" s="21">
        <f t="shared" si="10"/>
        <v>30.19</v>
      </c>
      <c r="CT6" s="21">
        <f t="shared" si="10"/>
        <v>28.77</v>
      </c>
      <c r="CU6" s="21">
        <f t="shared" si="10"/>
        <v>26.22</v>
      </c>
      <c r="CV6" s="21">
        <f t="shared" si="10"/>
        <v>26.12</v>
      </c>
      <c r="CW6" s="20" t="str">
        <f>IF(CW7="","",IF(CW7="-","【-】","【"&amp;SUBSTITUTE(TEXT(CW7,"#,##0.00"),"-","△")&amp;"】"))</f>
        <v>【28.16】</v>
      </c>
      <c r="CX6" s="21">
        <f>IF(CX7="",NA(),CX7)</f>
        <v>61.82</v>
      </c>
      <c r="CY6" s="21">
        <f t="shared" ref="CY6:DG6" si="11">IF(CY7="",NA(),CY7)</f>
        <v>61.45</v>
      </c>
      <c r="CZ6" s="21">
        <f t="shared" si="11"/>
        <v>60.3</v>
      </c>
      <c r="DA6" s="21">
        <f t="shared" si="11"/>
        <v>63.79</v>
      </c>
      <c r="DB6" s="21">
        <f t="shared" si="11"/>
        <v>66.44</v>
      </c>
      <c r="DC6" s="21">
        <f t="shared" si="11"/>
        <v>79.2</v>
      </c>
      <c r="DD6" s="21">
        <f t="shared" si="11"/>
        <v>79.09</v>
      </c>
      <c r="DE6" s="21">
        <f t="shared" si="11"/>
        <v>78.900000000000006</v>
      </c>
      <c r="DF6" s="21">
        <f t="shared" si="11"/>
        <v>78.03</v>
      </c>
      <c r="DG6" s="21">
        <f t="shared" si="11"/>
        <v>78.55</v>
      </c>
      <c r="DH6" s="20" t="str">
        <f>IF(DH7="","",IF(DH7="-","【-】","【"&amp;SUBSTITUTE(TEXT(DH7,"#,##0.00"),"-","△")&amp;"】"))</f>
        <v>【80.73】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1.6</v>
      </c>
      <c r="EL6" s="21">
        <f t="shared" si="14"/>
        <v>0.01</v>
      </c>
      <c r="EM6" s="21">
        <f t="shared" si="14"/>
        <v>0.01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2023</v>
      </c>
      <c r="C7" s="23">
        <v>422100</v>
      </c>
      <c r="D7" s="23">
        <v>47</v>
      </c>
      <c r="E7" s="23">
        <v>17</v>
      </c>
      <c r="F7" s="23">
        <v>6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8.1199999999999992</v>
      </c>
      <c r="Q7" s="24">
        <v>106.57</v>
      </c>
      <c r="R7" s="24">
        <v>4240</v>
      </c>
      <c r="S7" s="24">
        <v>24360</v>
      </c>
      <c r="T7" s="24">
        <v>139.41999999999999</v>
      </c>
      <c r="U7" s="24">
        <v>174.72</v>
      </c>
      <c r="V7" s="24">
        <v>1949</v>
      </c>
      <c r="W7" s="24">
        <v>0.99</v>
      </c>
      <c r="X7" s="24">
        <v>1968.69</v>
      </c>
      <c r="Y7" s="24">
        <v>86.75</v>
      </c>
      <c r="Z7" s="24">
        <v>84.04</v>
      </c>
      <c r="AA7" s="24">
        <v>82.48</v>
      </c>
      <c r="AB7" s="24">
        <v>84.95</v>
      </c>
      <c r="AC7" s="24">
        <v>92.25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2505.79</v>
      </c>
      <c r="BJ7" s="24">
        <v>0</v>
      </c>
      <c r="BK7" s="24">
        <v>998.42</v>
      </c>
      <c r="BL7" s="24">
        <v>1095.52</v>
      </c>
      <c r="BM7" s="24">
        <v>1056.55</v>
      </c>
      <c r="BN7" s="24">
        <v>1278.54</v>
      </c>
      <c r="BO7" s="24">
        <v>1149.7</v>
      </c>
      <c r="BP7" s="24">
        <v>1069.8900000000001</v>
      </c>
      <c r="BQ7" s="24">
        <v>69.75</v>
      </c>
      <c r="BR7" s="24">
        <v>62.88</v>
      </c>
      <c r="BS7" s="24">
        <v>51.63</v>
      </c>
      <c r="BT7" s="24">
        <v>48.75</v>
      </c>
      <c r="BU7" s="24">
        <v>74.349999999999994</v>
      </c>
      <c r="BV7" s="24">
        <v>41.41</v>
      </c>
      <c r="BW7" s="24">
        <v>39.64</v>
      </c>
      <c r="BX7" s="24">
        <v>40</v>
      </c>
      <c r="BY7" s="24">
        <v>38.74</v>
      </c>
      <c r="BZ7" s="24">
        <v>35.96</v>
      </c>
      <c r="CA7" s="24">
        <v>39.89</v>
      </c>
      <c r="CB7" s="24">
        <v>298.23</v>
      </c>
      <c r="CC7" s="24">
        <v>342.94</v>
      </c>
      <c r="CD7" s="24">
        <v>412.23</v>
      </c>
      <c r="CE7" s="24">
        <v>439.55</v>
      </c>
      <c r="CF7" s="24">
        <v>283.88</v>
      </c>
      <c r="CG7" s="24">
        <v>417.56</v>
      </c>
      <c r="CH7" s="24">
        <v>449.72</v>
      </c>
      <c r="CI7" s="24">
        <v>437.27</v>
      </c>
      <c r="CJ7" s="24">
        <v>456.72</v>
      </c>
      <c r="CK7" s="24">
        <v>481.96</v>
      </c>
      <c r="CL7" s="24">
        <v>426.52</v>
      </c>
      <c r="CM7" s="24" t="s">
        <v>103</v>
      </c>
      <c r="CN7" s="24" t="s">
        <v>103</v>
      </c>
      <c r="CO7" s="24" t="s">
        <v>103</v>
      </c>
      <c r="CP7" s="24">
        <v>28.81</v>
      </c>
      <c r="CQ7" s="24">
        <v>28.81</v>
      </c>
      <c r="CR7" s="24">
        <v>32.479999999999997</v>
      </c>
      <c r="CS7" s="24">
        <v>30.19</v>
      </c>
      <c r="CT7" s="24">
        <v>28.77</v>
      </c>
      <c r="CU7" s="24">
        <v>26.22</v>
      </c>
      <c r="CV7" s="24">
        <v>26.12</v>
      </c>
      <c r="CW7" s="24">
        <v>28.16</v>
      </c>
      <c r="CX7" s="24">
        <v>61.82</v>
      </c>
      <c r="CY7" s="24">
        <v>61.45</v>
      </c>
      <c r="CZ7" s="24">
        <v>60.3</v>
      </c>
      <c r="DA7" s="24">
        <v>63.79</v>
      </c>
      <c r="DB7" s="24">
        <v>66.44</v>
      </c>
      <c r="DC7" s="24">
        <v>79.2</v>
      </c>
      <c r="DD7" s="24">
        <v>79.09</v>
      </c>
      <c r="DE7" s="24">
        <v>78.900000000000006</v>
      </c>
      <c r="DF7" s="24">
        <v>78.03</v>
      </c>
      <c r="DG7" s="24">
        <v>78.55</v>
      </c>
      <c r="DH7" s="24">
        <v>80.73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1.6</v>
      </c>
      <c r="EL7" s="24">
        <v>0.01</v>
      </c>
      <c r="EM7" s="24">
        <v>0.01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2025-03-03T08:07:30Z</cp:lastPrinted>
  <dcterms:created xsi:type="dcterms:W3CDTF">2025-01-24T07:38:30Z</dcterms:created>
  <dcterms:modified xsi:type="dcterms:W3CDTF">2025-03-03T08:07:55Z</dcterms:modified>
  <cp:category/>
</cp:coreProperties>
</file>