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EIRI-HDD\share\経理重要データ\調査・報告\R6\(R7.1.27〆）【長崎県市町村課：128〆】公営企業に係る経営比較分析表（令和5年度決算）の分析等について\(R7.1.29AM〆）様式変更修正依頼\大村市提出用（修正後）\"/>
    </mc:Choice>
  </mc:AlternateContent>
  <xr:revisionPtr revIDLastSave="0" documentId="8_{5B8576BA-7989-4978-BD1D-3D7B04140A05}" xr6:coauthVersionLast="36" xr6:coauthVersionMax="36" xr10:uidLastSave="{00000000-0000-0000-0000-000000000000}"/>
  <workbookProtection workbookAlgorithmName="SHA-512" workbookHashValue="TMMcDmyyHW+yvX72ewwPlkm8fEgBtXk/Dv/JMPcAjE7roAGiLen2tGnmGIAJwkiNgTaAoXOP9XpCtPWO9yfvhg==" workbookSaltValue="KWt+8RrQEcGxWKcYyXqNd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E85" i="4"/>
  <c r="BB10" i="4"/>
  <c r="AT10" i="4"/>
  <c r="P10" i="4"/>
  <c r="AT8" i="4"/>
  <c r="W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<sst xmlns="http://schemas.openxmlformats.org/spreadsheetml/2006/main" count="231" uniqueCount="115">
  <si>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</si>
  <si>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</si>
  <si>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</si>
  <si>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</si>
  <si>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</si>
  <si>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</si>
  <si>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</si>
  <si>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</si>
  <si>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</si>
  <si>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</si>
  <si>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</si>
  <si>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</si>
  <si>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</si>
  <si>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</si>
  <si>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</si>
  <si>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</si>
  <si>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</si>
  <si>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</si>
  <si>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</si>
  <si>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</si>
  <si>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</si>
  <si>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</si>
  <si>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</si>
  <si>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</si>
  <si>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</si>
  <si>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</si>
  <si>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</si>
  <si>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</si>
  <si>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</si>
  <si>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</si>
  <si>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</si>
  <si>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</si>
  <si>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</si>
  <si>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</si>
  <si>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</si>
  <si>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</si>
  <si>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</si>
  <si>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</si>
  <si>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</si>
  <si>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</si>
  <si>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</si>
  <si>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</si>
  <si>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</si>
  <si>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</si>
  <si>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</si>
  <si>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</si>
  <si>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</si>
  <si>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</si>
  <si>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</si>
  <si>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</si>
  <si>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</si>
  <si>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</si>
  <si>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</si>
  <si>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</si>
  <si>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</si>
  <si>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</si>
  <si>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</si>
  <si>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</si>
  <si>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</si>
  <si>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</si>
  <si>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</si>
  <si>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</si>
  <si>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</si>
  <si>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</si>
  <si>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</si>
  <si>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</si>
  <si>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</si>
  <si>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</si>
  <si>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</si>
  <si>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</si>
  <si>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</si>
  <si>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</si>
  <si>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</si>
  <si>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</si>
  <si>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</si>
  <si>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</si>
  <si>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</si>
  <si>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</si>
  <si>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</si>
  <si>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</si>
  <si>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</si>
  <si>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</si>
  <si>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</si>
  <si>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</si>
  <si>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</si>
  <si>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</si>
  <si>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</si>
  <si>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</si>
  <si>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</si>
  <si>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</si>
  <si>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</si>
  <si>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</si>
  <si>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</si>
  <si>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</si>
  <si>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</si>
  <si>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</si>
  <si>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</si>
  <si>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</si>
  <si>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</si>
  <si>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</si>
  <si>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</si>
  <si>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</si>
  <si>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</si>
  <si>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</si>
  <si>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</si>
  <si>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</si>
  <si>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</si>
  <si>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</si>
  <si>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</si>
  <si>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</si>
  <si>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</si>
  <si>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</si>
  <si>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経常収支比率は100%以上を維持していますが、一般会計からの繰入で経営が成り立っています。今後は、計画的に公共下水道への統合を予定していることから必要な整備を行いながら経営に取り組む必要があります。
②累積欠損金比率
　平成26年度の新会計基準適用後、累積欠損金は生じていません。
③流動比率
　100%未満となっており、企業債償還は一般会計からの繰入に頼らざるを得ない状況です。
④企業債残高対事業規模比率
　使用料収入の約4倍の企業債残高を抱えています。これは、使用料を下水道使用料と統一していることによるものです。
⑤経費回収率
　下水道使用料との統一料金を実施しているため100%以下となっており、一般会計からの繰入により経営が成り立っている状況です。
⑥汚水処理原価
　類似団体、全国平均値と比較しても低い状況です。
⑦施設利用率
　類似団体、全国平均値と比較しても高い状況です。
⑧水洗化率
　類似団体、全国平均値と比較しても高い状況です。</t>
    <rPh sb="45" eb="46">
      <t>ナ</t>
    </rPh>
    <rPh sb="47" eb="48">
      <t>タ</t>
    </rPh>
    <rPh sb="58" eb="61">
      <t>ケイカクテキ</t>
    </rPh>
    <rPh sb="72" eb="74">
      <t>ヨテイ</t>
    </rPh>
    <rPh sb="111" eb="113">
      <t>ルイセキ</t>
    </rPh>
    <rPh sb="113" eb="115">
      <t>ケッソン</t>
    </rPh>
    <rPh sb="115" eb="116">
      <t>キン</t>
    </rPh>
    <rPh sb="116" eb="118">
      <t>ヒリツ</t>
    </rPh>
    <rPh sb="120" eb="122">
      <t>ヘイセイ</t>
    </rPh>
    <rPh sb="124" eb="125">
      <t>ネン</t>
    </rPh>
    <rPh sb="125" eb="126">
      <t>ド</t>
    </rPh>
    <rPh sb="127" eb="128">
      <t>シン</t>
    </rPh>
    <rPh sb="128" eb="130">
      <t>カイケイ</t>
    </rPh>
    <rPh sb="130" eb="132">
      <t>キジュン</t>
    </rPh>
    <rPh sb="132" eb="134">
      <t>テキヨウ</t>
    </rPh>
    <rPh sb="134" eb="135">
      <t>ゴ</t>
    </rPh>
    <rPh sb="136" eb="138">
      <t>ルイセキ</t>
    </rPh>
    <rPh sb="138" eb="140">
      <t>ケッソン</t>
    </rPh>
    <rPh sb="140" eb="141">
      <t>キン</t>
    </rPh>
    <rPh sb="142" eb="143">
      <t>ショウ</t>
    </rPh>
    <rPh sb="331" eb="332">
      <t>ナ</t>
    </rPh>
    <rPh sb="333" eb="334">
      <t>タ</t>
    </rPh>
    <rPh sb="359" eb="361">
      <t>ゼンコク</t>
    </rPh>
    <rPh sb="370" eb="371">
      <t>ヒク</t>
    </rPh>
    <rPh sb="408" eb="410">
      <t>ジョウキョウ</t>
    </rPh>
    <phoneticPr fontId="4"/>
  </si>
  <si>
    <t>①有形固定資産減価償却率
　有形固定資産減価償却率は年々増加していますが、これは早期に施設の整備が終わったことにより、老朽化が進んでいる状況を表しています。
　今後は、公共下水道への統合へ向け、各処理施設の延命化を図るとともに、マンホールポンプ等の計画的な更新が必要となります。</t>
  </si>
  <si>
    <t>　本市の農業集落排水事業は、使用料を下水道使用料と統一しているため、基準外を含めた一般会計からの繰入金により事業運営を維持しています。基準外繰入金を除くと非常に厳しい経営状況です。
　施設整備はすでに完了しているため、引き続き効率的な業務運営や維持管理に努め、計画的な公共下水道への統合や老朽化したマンホールポンプ等の施設の更新に備える必要があります。</t>
    <rPh sb="130" eb="133">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</si>
</sst>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79-4B1A-90DD-B07FF704A1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F79-4B1A-90DD-B07FF704A1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67.75</c:v>
                </c:pt>
                <c:pt idx="1">
                  <c:v>67.64</c:v>
                </c:pt>
                <c:pt idx="2">
                  <c:v>67.75</c:v>
                </c:pt>
                <c:pt idx="3">
                  <c:v>70.28</c:v>
                </c:pt>
                <c:pt idx="4">
                  <c:v>67.75</c:v>
                </c:pt>
              </c:numCache>
            </c:numRef>
          </c:val>
          <c:extLst>
            <c:ext xmlns:c16="http://schemas.microsoft.com/office/drawing/2014/chart" uri="{C3380CC4-5D6E-409C-BE32-E72D297353CC}">
              <c16:uniqueId val="{00000000-FB31-4933-9582-DE2006DE3A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B31-4933-9582-DE2006DE3A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95.13</c:v>
                </c:pt>
                <c:pt idx="1">
                  <c:v>95.13</c:v>
                </c:pt>
                <c:pt idx="2">
                  <c:v>95.82</c:v>
                </c:pt>
                <c:pt idx="3">
                  <c:v>95.76</c:v>
                </c:pt>
                <c:pt idx="4">
                  <c:v>95.96</c:v>
                </c:pt>
              </c:numCache>
            </c:numRef>
          </c:val>
          <c:extLst>
            <c:ext xmlns:c16="http://schemas.microsoft.com/office/drawing/2014/chart" uri="{C3380CC4-5D6E-409C-BE32-E72D297353CC}">
              <c16:uniqueId val="{00000000-DA22-4369-9A38-8086ABC158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A22-4369-9A38-8086ABC158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117.34</c:v>
                </c:pt>
                <c:pt idx="1">
                  <c:v>116.18</c:v>
                </c:pt>
                <c:pt idx="2">
                  <c:v>116.1</c:v>
                </c:pt>
                <c:pt idx="3">
                  <c:v>113.74</c:v>
                </c:pt>
                <c:pt idx="4">
                  <c:v>111.17</c:v>
                </c:pt>
              </c:numCache>
            </c:numRef>
          </c:val>
          <c:extLst>
            <c:ext xmlns:c16="http://schemas.microsoft.com/office/drawing/2014/chart" uri="{C3380CC4-5D6E-409C-BE32-E72D297353CC}">
              <c16:uniqueId val="{00000000-75E3-4FBB-BC84-14BA919A06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75E3-4FBB-BC84-14BA919A06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39.840000000000003</c:v>
                </c:pt>
                <c:pt idx="1">
                  <c:v>41.63</c:v>
                </c:pt>
                <c:pt idx="2">
                  <c:v>43.36</c:v>
                </c:pt>
                <c:pt idx="3">
                  <c:v>44.94</c:v>
                </c:pt>
                <c:pt idx="4">
                  <c:v>46.54</c:v>
                </c:pt>
              </c:numCache>
            </c:numRef>
          </c:val>
          <c:extLst>
            <c:ext xmlns:c16="http://schemas.microsoft.com/office/drawing/2014/chart" uri="{C3380CC4-5D6E-409C-BE32-E72D297353CC}">
              <c16:uniqueId val="{00000000-C6DE-4C74-8F19-851B4B05A2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C6DE-4C74-8F19-851B4B05A2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1-491C-BC1D-417AC24E72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861-491C-BC1D-417AC24E72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8-48DD-8AF1-E052B364CD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8728-48DD-8AF1-E052B364CD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19.329999999999998</c:v>
                </c:pt>
                <c:pt idx="1">
                  <c:v>21.44</c:v>
                </c:pt>
                <c:pt idx="2">
                  <c:v>28.56</c:v>
                </c:pt>
                <c:pt idx="3">
                  <c:v>29.44</c:v>
                </c:pt>
                <c:pt idx="4">
                  <c:v>36.130000000000003</c:v>
                </c:pt>
              </c:numCache>
            </c:numRef>
          </c:val>
          <c:extLst>
            <c:ext xmlns:c16="http://schemas.microsoft.com/office/drawing/2014/chart" uri="{C3380CC4-5D6E-409C-BE32-E72D297353CC}">
              <c16:uniqueId val="{00000000-3BF2-443E-8397-36140F63EE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3BF2-443E-8397-36140F63EE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717.4</c:v>
                </c:pt>
                <c:pt idx="1">
                  <c:v>646.49</c:v>
                </c:pt>
                <c:pt idx="2">
                  <c:v>567.77</c:v>
                </c:pt>
                <c:pt idx="3">
                  <c:v>500.18</c:v>
                </c:pt>
                <c:pt idx="4">
                  <c:v>411.37</c:v>
                </c:pt>
              </c:numCache>
            </c:numRef>
          </c:val>
          <c:extLst>
            <c:ext xmlns:c16="http://schemas.microsoft.com/office/drawing/2014/chart" uri="{C3380CC4-5D6E-409C-BE32-E72D297353CC}">
              <c16:uniqueId val="{00000000-D256-42E7-8261-BFC6058776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D256-42E7-8261-BFC6058776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62.91</c:v>
                </c:pt>
                <c:pt idx="1">
                  <c:v>60.75</c:v>
                </c:pt>
                <c:pt idx="2">
                  <c:v>60.01</c:v>
                </c:pt>
                <c:pt idx="3">
                  <c:v>56.48</c:v>
                </c:pt>
                <c:pt idx="4">
                  <c:v>52.89</c:v>
                </c:pt>
              </c:numCache>
            </c:numRef>
          </c:val>
          <c:extLst>
            <c:ext xmlns:c16="http://schemas.microsoft.com/office/drawing/2014/chart" uri="{C3380CC4-5D6E-409C-BE32-E72D297353CC}">
              <c16:uniqueId val="{00000000-195B-4952-9D11-563AC83F9D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95B-4952-9D11-563AC83F9D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237.33</c:v>
                </c:pt>
                <c:pt idx="1">
                  <c:v>244.49</c:v>
                </c:pt>
                <c:pt idx="2">
                  <c:v>248.25</c:v>
                </c:pt>
                <c:pt idx="3">
                  <c:v>262.75</c:v>
                </c:pt>
                <c:pt idx="4">
                  <c:v>281.12</c:v>
                </c:pt>
              </c:numCache>
            </c:numRef>
          </c:val>
          <c:extLst>
            <c:ext xmlns:c16="http://schemas.microsoft.com/office/drawing/2014/chart" uri="{C3380CC4-5D6E-409C-BE32-E72D297353CC}">
              <c16:uniqueId val="{00000000-1615-4E87-A263-FFCF84AEE8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615-4E87-A263-FFCF84AEE8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長崎県　大村市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自治体職員</v>
      </c>
      <c r="AE8" s="65"/>
      <c r="AF8" s="65"/>
      <c r="AG8" s="65"/>
      <c r="AH8" s="65"/>
      <c r="AI8" s="65"/>
      <c r="AJ8" s="65"/>
      <c r="AK8" s="3"/>
      <c r="AL8" s="53">
        <f>データ!S6</f>
        <v>98658</v>
      </c>
      <c r="AM8" s="53"/>
      <c r="AN8" s="53"/>
      <c r="AO8" s="53"/>
      <c r="AP8" s="53"/>
      <c r="AQ8" s="53"/>
      <c r="AR8" s="53"/>
      <c r="AS8" s="53"/>
      <c r="AT8" s="52">
        <f>データ!T6</f>
        <v>126.73</v>
      </c>
      <c r="AU8" s="52"/>
      <c r="AV8" s="52"/>
      <c r="AW8" s="52"/>
      <c r="AX8" s="52"/>
      <c r="AY8" s="52"/>
      <c r="AZ8" s="52"/>
      <c r="BA8" s="52"/>
      <c r="BB8" s="52">
        <f>データ!U6</f>
        <v>778.49</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f>データ!O6</f>
        <v>78.34</v>
      </c>
      <c r="J10" s="52"/>
      <c r="K10" s="52"/>
      <c r="L10" s="52"/>
      <c r="M10" s="52"/>
      <c r="N10" s="52"/>
      <c r="O10" s="52"/>
      <c r="P10" s="52">
        <f>データ!P6</f>
        <v>6.72</v>
      </c>
      <c r="Q10" s="52"/>
      <c r="R10" s="52"/>
      <c r="S10" s="52"/>
      <c r="T10" s="52"/>
      <c r="U10" s="52"/>
      <c r="V10" s="52"/>
      <c r="W10" s="52">
        <f>データ!Q6</f>
        <v>83.41</v>
      </c>
      <c r="X10" s="52"/>
      <c r="Y10" s="52"/>
      <c r="Z10" s="52"/>
      <c r="AA10" s="52"/>
      <c r="AB10" s="52"/>
      <c r="AC10" s="52"/>
      <c r="AD10" s="53">
        <f>データ!R6</f>
        <v>3003</v>
      </c>
      <c r="AE10" s="53"/>
      <c r="AF10" s="53"/>
      <c r="AG10" s="53"/>
      <c r="AH10" s="53"/>
      <c r="AI10" s="53"/>
      <c r="AJ10" s="53"/>
      <c r="AK10" s="2"/>
      <c r="AL10" s="53">
        <f>データ!V6</f>
        <v>6663</v>
      </c>
      <c r="AM10" s="53"/>
      <c r="AN10" s="53"/>
      <c r="AO10" s="53"/>
      <c r="AP10" s="53"/>
      <c r="AQ10" s="53"/>
      <c r="AR10" s="53"/>
      <c r="AS10" s="53"/>
      <c r="AT10" s="52">
        <f>データ!W6</f>
        <v>2.34</v>
      </c>
      <c r="AU10" s="52"/>
      <c r="AV10" s="52"/>
      <c r="AW10" s="52"/>
      <c r="AX10" s="52"/>
      <c r="AY10" s="52"/>
      <c r="AZ10" s="52"/>
      <c r="BA10" s="52"/>
      <c r="BB10" s="52">
        <f>データ!X6</f>
        <v>2847.44</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112</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84"/>
      <c r="BN66" s="84"/>
      <c r="BO66" s="84"/>
      <c r="BP66" s="84"/>
      <c r="BQ66" s="84"/>
      <c r="BR66" s="84"/>
      <c r="BS66" s="84"/>
      <c r="BT66" s="84"/>
      <c r="BU66" s="84"/>
      <c r="BV66" s="84"/>
      <c r="BW66" s="84"/>
      <c r="BX66" s="84"/>
      <c r="BY66" s="84"/>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84"/>
      <c r="BN67" s="84"/>
      <c r="BO67" s="84"/>
      <c r="BP67" s="84"/>
      <c r="BQ67" s="84"/>
      <c r="BR67" s="84"/>
      <c r="BS67" s="84"/>
      <c r="BT67" s="84"/>
      <c r="BU67" s="84"/>
      <c r="BV67" s="84"/>
      <c r="BW67" s="84"/>
      <c r="BX67" s="84"/>
      <c r="BY67" s="84"/>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84"/>
      <c r="BN68" s="84"/>
      <c r="BO68" s="84"/>
      <c r="BP68" s="84"/>
      <c r="BQ68" s="84"/>
      <c r="BR68" s="84"/>
      <c r="BS68" s="84"/>
      <c r="BT68" s="84"/>
      <c r="BU68" s="84"/>
      <c r="BV68" s="84"/>
      <c r="BW68" s="84"/>
      <c r="BX68" s="84"/>
      <c r="BY68" s="84"/>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84"/>
      <c r="BN69" s="84"/>
      <c r="BO69" s="84"/>
      <c r="BP69" s="84"/>
      <c r="BQ69" s="84"/>
      <c r="BR69" s="84"/>
      <c r="BS69" s="84"/>
      <c r="BT69" s="84"/>
      <c r="BU69" s="84"/>
      <c r="BV69" s="84"/>
      <c r="BW69" s="84"/>
      <c r="BX69" s="84"/>
      <c r="BY69" s="84"/>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84"/>
      <c r="BN70" s="84"/>
      <c r="BO70" s="84"/>
      <c r="BP70" s="84"/>
      <c r="BQ70" s="84"/>
      <c r="BR70" s="84"/>
      <c r="BS70" s="84"/>
      <c r="BT70" s="84"/>
      <c r="BU70" s="84"/>
      <c r="BV70" s="84"/>
      <c r="BW70" s="84"/>
      <c r="BX70" s="84"/>
      <c r="BY70" s="84"/>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84"/>
      <c r="BN71" s="84"/>
      <c r="BO71" s="84"/>
      <c r="BP71" s="84"/>
      <c r="BQ71" s="84"/>
      <c r="BR71" s="84"/>
      <c r="BS71" s="84"/>
      <c r="BT71" s="84"/>
      <c r="BU71" s="84"/>
      <c r="BV71" s="84"/>
      <c r="BW71" s="84"/>
      <c r="BX71" s="84"/>
      <c r="BY71" s="84"/>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84"/>
      <c r="BN72" s="84"/>
      <c r="BO72" s="84"/>
      <c r="BP72" s="84"/>
      <c r="BQ72" s="84"/>
      <c r="BR72" s="84"/>
      <c r="BS72" s="84"/>
      <c r="BT72" s="84"/>
      <c r="BU72" s="84"/>
      <c r="BV72" s="84"/>
      <c r="BW72" s="84"/>
      <c r="BX72" s="84"/>
      <c r="BY72" s="84"/>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84"/>
      <c r="BN73" s="84"/>
      <c r="BO73" s="84"/>
      <c r="BP73" s="84"/>
      <c r="BQ73" s="84"/>
      <c r="BR73" s="84"/>
      <c r="BS73" s="84"/>
      <c r="BT73" s="84"/>
      <c r="BU73" s="84"/>
      <c r="BV73" s="84"/>
      <c r="BW73" s="84"/>
      <c r="BX73" s="84"/>
      <c r="BY73" s="84"/>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84"/>
      <c r="BN74" s="84"/>
      <c r="BO74" s="84"/>
      <c r="BP74" s="84"/>
      <c r="BQ74" s="84"/>
      <c r="BR74" s="84"/>
      <c r="BS74" s="84"/>
      <c r="BT74" s="84"/>
      <c r="BU74" s="84"/>
      <c r="BV74" s="84"/>
      <c r="BW74" s="84"/>
      <c r="BX74" s="84"/>
      <c r="BY74" s="84"/>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84"/>
      <c r="BN75" s="84"/>
      <c r="BO75" s="84"/>
      <c r="BP75" s="84"/>
      <c r="BQ75" s="84"/>
      <c r="BR75" s="84"/>
      <c r="BS75" s="84"/>
      <c r="BT75" s="84"/>
      <c r="BU75" s="84"/>
      <c r="BV75" s="84"/>
      <c r="BW75" s="84"/>
      <c r="BX75" s="84"/>
      <c r="BY75" s="84"/>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84"/>
      <c r="BN76" s="84"/>
      <c r="BO76" s="84"/>
      <c r="BP76" s="84"/>
      <c r="BQ76" s="84"/>
      <c r="BR76" s="84"/>
      <c r="BS76" s="84"/>
      <c r="BT76" s="84"/>
      <c r="BU76" s="84"/>
      <c r="BV76" s="84"/>
      <c r="BW76" s="84"/>
      <c r="BX76" s="84"/>
      <c r="BY76" s="84"/>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84"/>
      <c r="BN77" s="84"/>
      <c r="BO77" s="84"/>
      <c r="BP77" s="84"/>
      <c r="BQ77" s="84"/>
      <c r="BR77" s="84"/>
      <c r="BS77" s="84"/>
      <c r="BT77" s="84"/>
      <c r="BU77" s="84"/>
      <c r="BV77" s="84"/>
      <c r="BW77" s="84"/>
      <c r="BX77" s="84"/>
      <c r="BY77" s="84"/>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84"/>
      <c r="BN78" s="84"/>
      <c r="BO78" s="84"/>
      <c r="BP78" s="84"/>
      <c r="BQ78" s="84"/>
      <c r="BR78" s="84"/>
      <c r="BS78" s="84"/>
      <c r="BT78" s="84"/>
      <c r="BU78" s="84"/>
      <c r="BV78" s="84"/>
      <c r="BW78" s="84"/>
      <c r="BX78" s="84"/>
      <c r="BY78" s="84"/>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84"/>
      <c r="BN79" s="84"/>
      <c r="BO79" s="84"/>
      <c r="BP79" s="84"/>
      <c r="BQ79" s="84"/>
      <c r="BR79" s="84"/>
      <c r="BS79" s="84"/>
      <c r="BT79" s="84"/>
      <c r="BU79" s="84"/>
      <c r="BV79" s="84"/>
      <c r="BW79" s="84"/>
      <c r="BX79" s="84"/>
      <c r="BY79" s="84"/>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84"/>
      <c r="BN80" s="84"/>
      <c r="BO80" s="84"/>
      <c r="BP80" s="84"/>
      <c r="BQ80" s="84"/>
      <c r="BR80" s="84"/>
      <c r="BS80" s="84"/>
      <c r="BT80" s="84"/>
      <c r="BU80" s="84"/>
      <c r="BV80" s="84"/>
      <c r="BW80" s="84"/>
      <c r="BX80" s="84"/>
      <c r="BY80" s="84"/>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84"/>
      <c r="BN81" s="84"/>
      <c r="BO81" s="84"/>
      <c r="BP81" s="84"/>
      <c r="BQ81" s="84"/>
      <c r="BR81" s="84"/>
      <c r="BS81" s="84"/>
      <c r="BT81" s="84"/>
      <c r="BU81" s="84"/>
      <c r="BV81" s="84"/>
      <c r="BW81" s="84"/>
      <c r="BX81" s="84"/>
      <c r="BY81" s="84"/>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wurbytOWjgtnd2Q7J/51cnZ8n0xFoOOifSrn9o+mOpp52vrjZkxSZGSn31LLPkFnr7AMXoD3gdqKu/9Ez9T1MQ==" saltValue="iV1gBqPuZtOYI39eO/Xp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422053</v>
      </c>
      <c r="D6" s="19">
        <f t="shared" si="3"/>
        <v>46</v>
      </c>
      <c r="E6" s="19">
        <f t="shared" si="3"/>
        <v>17</v>
      </c>
      <c r="F6" s="19">
        <f t="shared" si="3"/>
        <v>5</v>
      </c>
      <c r="G6" s="19">
        <f t="shared" si="3"/>
        <v>0</v>
      </c>
      <c r="H6" s="19" t="str">
        <f t="shared" si="3"/>
        <v>長崎県　大村市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78.34</v>
      </c>
      <c r="P6" s="20">
        <f t="shared" si="3"/>
        <v>6.72</v>
      </c>
      <c r="Q6" s="20">
        <f t="shared" si="3"/>
        <v>83.41</v>
      </c>
      <c r="R6" s="20">
        <f t="shared" si="3"/>
        <v>3003</v>
      </c>
      <c r="S6" s="20">
        <f t="shared" si="3"/>
        <v>98658</v>
      </c>
      <c r="T6" s="20">
        <f t="shared" si="3"/>
        <v>126.73</v>
      </c>
      <c r="U6" s="20">
        <f t="shared" si="3"/>
        <v>778.49</v>
      </c>
      <c r="V6" s="20">
        <f t="shared" si="3"/>
        <v>6663</v>
      </c>
      <c r="W6" s="20">
        <f t="shared" si="3"/>
        <v>2.34</v>
      </c>
      <c r="X6" s="20">
        <f t="shared" si="3"/>
        <v>2847.44</v>
      </c>
      <c r="Y6" s="21">
        <f>IF(Y7="",NA(),Y7)</f>
        <v>117.34</v>
      </c>
      <c r="Z6" s="21">
        <f t="shared" ref="Z6:AH6" si="4">IF(Z7="",NA(),Z7)</f>
        <v>116.18</v>
      </c>
      <c r="AA6" s="21">
        <f t="shared" si="4"/>
        <v>116.1</v>
      </c>
      <c r="AB6" s="21">
        <f t="shared" si="4"/>
        <v>113.74</v>
      </c>
      <c r="AC6" s="21">
        <f t="shared" si="4"/>
        <v>111.17</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19.329999999999998</v>
      </c>
      <c r="AV6" s="21">
        <f t="shared" ref="AV6:BD6" si="6">IF(AV7="",NA(),AV7)</f>
        <v>21.44</v>
      </c>
      <c r="AW6" s="21">
        <f t="shared" si="6"/>
        <v>28.56</v>
      </c>
      <c r="AX6" s="21">
        <f t="shared" si="6"/>
        <v>29.44</v>
      </c>
      <c r="AY6" s="21">
        <f t="shared" si="6"/>
        <v>36.130000000000003</v>
      </c>
      <c r="AZ6" s="21">
        <f t="shared" si="6"/>
        <v>26.99</v>
      </c>
      <c r="BA6" s="21">
        <f t="shared" si="6"/>
        <v>29.13</v>
      </c>
      <c r="BB6" s="21">
        <f t="shared" si="6"/>
        <v>35.69</v>
      </c>
      <c r="BC6" s="21">
        <f t="shared" si="6"/>
        <v>38.4</v>
      </c>
      <c r="BD6" s="21">
        <f t="shared" si="6"/>
        <v>44.04</v>
      </c>
      <c r="BE6" s="20" t="str">
        <f>IF(BE7="","",IF(BE7="-","【-】","【"&amp;SUBSTITUTE(TEXT(BE7,"#,##0.00"),"-","△")&amp;"】"))</f>
        <v>【42.02】</v>
      </c>
      <c r="BF6" s="21">
        <f>IF(BF7="",NA(),BF7)</f>
        <v>717.4</v>
      </c>
      <c r="BG6" s="21">
        <f t="shared" ref="BG6:BO6" si="7">IF(BG7="",NA(),BG7)</f>
        <v>646.49</v>
      </c>
      <c r="BH6" s="21">
        <f t="shared" si="7"/>
        <v>567.77</v>
      </c>
      <c r="BI6" s="21">
        <f t="shared" si="7"/>
        <v>500.18</v>
      </c>
      <c r="BJ6" s="21">
        <f t="shared" si="7"/>
        <v>411.37</v>
      </c>
      <c r="BK6" s="21">
        <f t="shared" si="7"/>
        <v>826.83</v>
      </c>
      <c r="BL6" s="21">
        <f t="shared" si="7"/>
        <v>867.83</v>
      </c>
      <c r="BM6" s="21">
        <f t="shared" si="7"/>
        <v>791.76</v>
      </c>
      <c r="BN6" s="21">
        <f t="shared" si="7"/>
        <v>900.82</v>
      </c>
      <c r="BO6" s="21">
        <f t="shared" si="7"/>
        <v>839.21</v>
      </c>
      <c r="BP6" s="20" t="str">
        <f>IF(BP7="","",IF(BP7="-","【-】","【"&amp;SUBSTITUTE(TEXT(BP7,"#,##0.00"),"-","△")&amp;"】"))</f>
        <v>【785.10】</v>
      </c>
      <c r="BQ6" s="21">
        <f>IF(BQ7="",NA(),BQ7)</f>
        <v>62.91</v>
      </c>
      <c r="BR6" s="21">
        <f t="shared" ref="BR6:BZ6" si="8">IF(BR7="",NA(),BR7)</f>
        <v>60.75</v>
      </c>
      <c r="BS6" s="21">
        <f t="shared" si="8"/>
        <v>60.01</v>
      </c>
      <c r="BT6" s="21">
        <f t="shared" si="8"/>
        <v>56.48</v>
      </c>
      <c r="BU6" s="21">
        <f t="shared" si="8"/>
        <v>52.89</v>
      </c>
      <c r="BV6" s="21">
        <f t="shared" si="8"/>
        <v>57.31</v>
      </c>
      <c r="BW6" s="21">
        <f t="shared" si="8"/>
        <v>57.08</v>
      </c>
      <c r="BX6" s="21">
        <f t="shared" si="8"/>
        <v>56.26</v>
      </c>
      <c r="BY6" s="21">
        <f t="shared" si="8"/>
        <v>52.94</v>
      </c>
      <c r="BZ6" s="21">
        <f t="shared" si="8"/>
        <v>52.05</v>
      </c>
      <c r="CA6" s="20" t="str">
        <f>IF(CA7="","",IF(CA7="-","【-】","【"&amp;SUBSTITUTE(TEXT(CA7,"#,##0.00"),"-","△")&amp;"】"))</f>
        <v>【56.93】</v>
      </c>
      <c r="CB6" s="21">
        <f>IF(CB7="",NA(),CB7)</f>
        <v>237.33</v>
      </c>
      <c r="CC6" s="21">
        <f t="shared" ref="CC6:CK6" si="9">IF(CC7="",NA(),CC7)</f>
        <v>244.49</v>
      </c>
      <c r="CD6" s="21">
        <f t="shared" si="9"/>
        <v>248.25</v>
      </c>
      <c r="CE6" s="21">
        <f t="shared" si="9"/>
        <v>262.75</v>
      </c>
      <c r="CF6" s="21">
        <f t="shared" si="9"/>
        <v>281.12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67.75</v>
      </c>
      <c r="CN6" s="21">
        <f t="shared" ref="CN6:CV6" si="10">IF(CN7="",NA(),CN7)</f>
        <v>67.64</v>
      </c>
      <c r="CO6" s="21">
        <f t="shared" si="10"/>
        <v>67.75</v>
      </c>
      <c r="CP6" s="21">
        <f t="shared" si="10"/>
        <v>70.28</v>
      </c>
      <c r="CQ6" s="21">
        <f t="shared" si="10"/>
        <v>67.75</v>
      </c>
      <c r="CR6" s="21">
        <f t="shared" si="10"/>
        <v>50.14</v>
      </c>
      <c r="CS6" s="21">
        <f t="shared" si="10"/>
        <v>54.83</v>
      </c>
      <c r="CT6" s="21">
        <f t="shared" si="10"/>
        <v>66.53</v>
      </c>
      <c r="CU6" s="21">
        <f t="shared" si="10"/>
        <v>52.35</v>
      </c>
      <c r="CV6" s="21">
        <f t="shared" si="10"/>
        <v>46.25</v>
      </c>
      <c r="CW6" s="20" t="str">
        <f>IF(CW7="","",IF(CW7="-","【-】","【"&amp;SUBSTITUTE(TEXT(CW7,"#,##0.00"),"-","△")&amp;"】"))</f>
        <v>【49.87】</v>
      </c>
      <c r="CX6" s="21">
        <f>IF(CX7="",NA(),CX7)</f>
        <v>95.13</v>
      </c>
      <c r="CY6" s="21">
        <f t="shared" ref="CY6:DG6" si="11">IF(CY7="",NA(),CY7)</f>
        <v>95.13</v>
      </c>
      <c r="CZ6" s="21">
        <f t="shared" si="11"/>
        <v>95.82</v>
      </c>
      <c r="DA6" s="21">
        <f t="shared" si="11"/>
        <v>95.76</v>
      </c>
      <c r="DB6" s="21">
        <f t="shared" si="11"/>
        <v>95.96</v>
      </c>
      <c r="DC6" s="21">
        <f t="shared" si="11"/>
        <v>84.98</v>
      </c>
      <c r="DD6" s="21">
        <f t="shared" si="11"/>
        <v>84.7</v>
      </c>
      <c r="DE6" s="21">
        <f t="shared" si="11"/>
        <v>84.67</v>
      </c>
      <c r="DF6" s="21">
        <f t="shared" si="11"/>
        <v>84.39</v>
      </c>
      <c r="DG6" s="21">
        <f t="shared" si="11"/>
        <v>83.96</v>
      </c>
      <c r="DH6" s="20" t="str">
        <f>IF(DH7="","",IF(DH7="-","【-】","【"&amp;SUBSTITUTE(TEXT(DH7,"#,##0.00"),"-","△")&amp;"】"))</f>
        <v>【87.54】</v>
      </c>
      <c r="DI6" s="21">
        <f>IF(DI7="",NA(),DI7)</f>
        <v>39.840000000000003</v>
      </c>
      <c r="DJ6" s="21">
        <f t="shared" ref="DJ6:DR6" si="12">IF(DJ7="",NA(),DJ7)</f>
        <v>41.63</v>
      </c>
      <c r="DK6" s="21">
        <f t="shared" si="12"/>
        <v>43.36</v>
      </c>
      <c r="DL6" s="21">
        <f t="shared" si="12"/>
        <v>44.94</v>
      </c>
      <c r="DM6" s="21">
        <f t="shared" si="12"/>
        <v>46.54</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422053</v>
      </c>
      <c r="D7" s="23">
        <v>46</v>
      </c>
      <c r="E7" s="23">
        <v>17</v>
      </c>
      <c r="F7" s="23">
        <v>5</v>
      </c>
      <c r="G7" s="23">
        <v>0</v>
      </c>
      <c r="H7" s="23" t="s">
        <v>96</v>
      </c>
      <c r="I7" s="23" t="s">
        <v>97</v>
      </c>
      <c r="J7" s="23" t="s">
        <v>98</v>
      </c>
      <c r="K7" s="23" t="s">
        <v>99</v>
      </c>
      <c r="L7" s="23" t="s">
        <v>100</v>
      </c>
      <c r="M7" s="23" t="s">
        <v>101</v>
      </c>
      <c r="N7" s="24" t="s">
        <v>102</v>
      </c>
      <c r="O7" s="24">
        <v>78.34</v>
      </c>
      <c r="P7" s="24">
        <v>6.72</v>
      </c>
      <c r="Q7" s="24">
        <v>83.41</v>
      </c>
      <c r="R7" s="24">
        <v>3003</v>
      </c>
      <c r="S7" s="24">
        <v>98658</v>
      </c>
      <c r="T7" s="24">
        <v>126.73</v>
      </c>
      <c r="U7" s="24">
        <v>778.49</v>
      </c>
      <c r="V7" s="24">
        <v>6663</v>
      </c>
      <c r="W7" s="24">
        <v>2.34</v>
      </c>
      <c r="X7" s="24">
        <v>2847.44</v>
      </c>
      <c r="Y7" s="24">
        <v>117.34</v>
      </c>
      <c r="Z7" s="24">
        <v>116.18</v>
      </c>
      <c r="AA7" s="24">
        <v>116.1</v>
      </c>
      <c r="AB7" s="24">
        <v>113.74</v>
      </c>
      <c r="AC7" s="24">
        <v>111.17</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19.329999999999998</v>
      </c>
      <c r="AV7" s="24">
        <v>21.44</v>
      </c>
      <c r="AW7" s="24">
        <v>28.56</v>
      </c>
      <c r="AX7" s="24">
        <v>29.44</v>
      </c>
      <c r="AY7" s="24">
        <v>36.130000000000003</v>
      </c>
      <c r="AZ7" s="24">
        <v>26.99</v>
      </c>
      <c r="BA7" s="24">
        <v>29.13</v>
      </c>
      <c r="BB7" s="24">
        <v>35.69</v>
      </c>
      <c r="BC7" s="24">
        <v>38.4</v>
      </c>
      <c r="BD7" s="24">
        <v>44.04</v>
      </c>
      <c r="BE7" s="24">
        <v>42.02</v>
      </c>
      <c r="BF7" s="24">
        <v>717.4</v>
      </c>
      <c r="BG7" s="24">
        <v>646.49</v>
      </c>
      <c r="BH7" s="24">
        <v>567.77</v>
      </c>
      <c r="BI7" s="24">
        <v>500.18</v>
      </c>
      <c r="BJ7" s="24">
        <v>411.37</v>
      </c>
      <c r="BK7" s="24">
        <v>826.83</v>
      </c>
      <c r="BL7" s="24">
        <v>867.83</v>
      </c>
      <c r="BM7" s="24">
        <v>791.76</v>
      </c>
      <c r="BN7" s="24">
        <v>900.82</v>
      </c>
      <c r="BO7" s="24">
        <v>839.21</v>
      </c>
      <c r="BP7" s="24">
        <v>785.1</v>
      </c>
      <c r="BQ7" s="24">
        <v>62.91</v>
      </c>
      <c r="BR7" s="24">
        <v>60.75</v>
      </c>
      <c r="BS7" s="24">
        <v>60.01</v>
      </c>
      <c r="BT7" s="24">
        <v>56.48</v>
      </c>
      <c r="BU7" s="24">
        <v>52.89</v>
      </c>
      <c r="BV7" s="24">
        <v>57.31</v>
      </c>
      <c r="BW7" s="24">
        <v>57.08</v>
      </c>
      <c r="BX7" s="24">
        <v>56.26</v>
      </c>
      <c r="BY7" s="24">
        <v>52.94</v>
      </c>
      <c r="BZ7" s="24">
        <v>52.05</v>
      </c>
      <c r="CA7" s="24">
        <v>56.93</v>
      </c>
      <c r="CB7" s="24">
        <v>237.33</v>
      </c>
      <c r="CC7" s="24">
        <v>244.49</v>
      </c>
      <c r="CD7" s="24">
        <v>248.25</v>
      </c>
      <c r="CE7" s="24">
        <v>262.75</v>
      </c>
      <c r="CF7" s="24">
        <v>281.12</v>
      </c>
      <c r="CG7" s="24">
        <v>273.52</v>
      </c>
      <c r="CH7" s="24">
        <v>274.99</v>
      </c>
      <c r="CI7" s="24">
        <v>282.08999999999997</v>
      </c>
      <c r="CJ7" s="24">
        <v>303.27999999999997</v>
      </c>
      <c r="CK7" s="24">
        <v>301.86</v>
      </c>
      <c r="CL7" s="24">
        <v>271.14999999999998</v>
      </c>
      <c r="CM7" s="24">
        <v>67.75</v>
      </c>
      <c r="CN7" s="24">
        <v>67.64</v>
      </c>
      <c r="CO7" s="24">
        <v>67.75</v>
      </c>
      <c r="CP7" s="24">
        <v>70.28</v>
      </c>
      <c r="CQ7" s="24">
        <v>67.75</v>
      </c>
      <c r="CR7" s="24">
        <v>50.14</v>
      </c>
      <c r="CS7" s="24">
        <v>54.83</v>
      </c>
      <c r="CT7" s="24">
        <v>66.53</v>
      </c>
      <c r="CU7" s="24">
        <v>52.35</v>
      </c>
      <c r="CV7" s="24">
        <v>46.25</v>
      </c>
      <c r="CW7" s="24">
        <v>49.87</v>
      </c>
      <c r="CX7" s="24">
        <v>95.13</v>
      </c>
      <c r="CY7" s="24">
        <v>95.13</v>
      </c>
      <c r="CZ7" s="24">
        <v>95.82</v>
      </c>
      <c r="DA7" s="24">
        <v>95.76</v>
      </c>
      <c r="DB7" s="24">
        <v>95.96</v>
      </c>
      <c r="DC7" s="24">
        <v>84.98</v>
      </c>
      <c r="DD7" s="24">
        <v>84.7</v>
      </c>
      <c r="DE7" s="24">
        <v>84.67</v>
      </c>
      <c r="DF7" s="24">
        <v>84.39</v>
      </c>
      <c r="DG7" s="24">
        <v>83.96</v>
      </c>
      <c r="DH7" s="24">
        <v>87.54</v>
      </c>
      <c r="DI7" s="24">
        <v>39.840000000000003</v>
      </c>
      <c r="DJ7" s="24">
        <v>41.63</v>
      </c>
      <c r="DK7" s="24">
        <v>43.36</v>
      </c>
      <c r="DL7" s="24">
        <v>44.94</v>
      </c>
      <c r="DM7" s="24">
        <v>46.54</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