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uidounas\上下水道局\①経営管理課\2024\A1_各課共通\03_財務管理\01_財務総括\17958_財務依頼・照会（下半期）\R7.1.23 【長崎県市町村課：1／28〆】公営企業に係る経営比較分析表（令和5年度決算）の分析等について\R7.1.28 （修正通知）【長崎県市町村課：1／28〆】公営企業に係る経営比較分析表（令和5年度決算）の分析等について\【回答】04_諫早市\08_下水道事業（修正版）\"/>
    </mc:Choice>
  </mc:AlternateContent>
  <xr:revisionPtr revIDLastSave="0" documentId="13_ncr:1_{C720AA73-A5BA-47BD-9A03-501DC89E8618}" xr6:coauthVersionLast="36" xr6:coauthVersionMax="36" xr10:uidLastSave="{00000000-0000-0000-0000-000000000000}"/>
  <workbookProtection workbookAlgorithmName="SHA-512" workbookHashValue="yDJc+5Ik2j/+jzLUlcS8+AaPf1WCL2I/PHCaiEvYpdbIZLSu5AEbEKxL5rkA+4MYDh48H5yl2Zjov6DcrYjSqw==" workbookSaltValue="ONXdLINqagfUVsn0g6i1M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<sst xmlns="http://schemas.openxmlformats.org/spreadsheetml/2006/main" count="231" uniqueCount="116">
  <si>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</si>
  <si>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</si>
  <si>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</si>
  <si>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</si>
  <si>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</si>
  <si>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</si>
  <si>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</si>
  <si>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</si>
  <si>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</si>
  <si>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</si>
  <si>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</si>
  <si>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</si>
  <si>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</si>
  <si>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</si>
  <si>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</si>
  <si>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</si>
  <si>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</si>
  <si>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</si>
  <si>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</si>
  <si>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</si>
  <si>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</si>
  <si>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</si>
  <si>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</si>
  <si>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</si>
  <si>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</si>
  <si>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</si>
  <si>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</si>
  <si>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</si>
  <si>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</si>
  <si>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</si>
  <si>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</si>
  <si>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</si>
  <si>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</si>
  <si>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</si>
  <si>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</si>
  <si>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</si>
  <si>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</si>
  <si>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</si>
  <si>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</si>
  <si>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</si>
  <si>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</si>
  <si>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</si>
  <si>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</si>
  <si>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</si>
  <si>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</si>
  <si>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</si>
  <si>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</si>
  <si>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</si>
  <si>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</si>
  <si>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</si>
  <si>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</si>
  <si>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</si>
  <si>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</si>
  <si>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</si>
  <si>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</si>
  <si>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</si>
  <si>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</si>
  <si>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</si>
  <si>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</si>
  <si>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</si>
  <si>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</si>
  <si>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</si>
  <si>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</si>
  <si>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</si>
  <si>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</si>
  <si>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</si>
  <si>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</si>
  <si>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</si>
  <si>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</si>
  <si>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</si>
  <si>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</si>
  <si>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</si>
  <si>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</si>
  <si>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</si>
  <si>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</si>
  <si>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</si>
  <si>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</si>
  <si>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</si>
  <si>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</si>
  <si>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</si>
  <si>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</si>
  <si>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</si>
  <si>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</si>
  <si>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</si>
  <si>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</si>
  <si>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</si>
  <si>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</si>
  <si>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</si>
  <si>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</si>
  <si>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</si>
  <si>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</si>
  <si>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</si>
  <si>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</si>
  <si>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</si>
  <si>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</si>
  <si>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</si>
  <si>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</si>
  <si>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</si>
  <si>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</si>
  <si>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</si>
  <si>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</si>
  <si>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</si>
  <si>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</si>
  <si>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</si>
  <si>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</si>
  <si>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</si>
  <si>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</si>
  <si>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</si>
  <si>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</si>
  <si>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</si>
  <si>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</si>
  <si>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</si>
  <si>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</si>
  <si>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②累積欠損金比率、③流動比率及び⑤経費回収率については、現在、整備途中で事業規模に相当する使用料収入が得られていないことなどから厳しい経営状況となっているが、整備の進展に伴って、若干の改善傾向が見られる。
　④企業債残高対事業規模比率は、現在も整備事業に伴う新規借入が発生しているものの、借入額が大きくならないよう努めていることから低下傾向にある。しかし依然として多額の企業債残高があり、償還額は今後更に増えていくため、事業の効率化を図っていく必要がある。
　⑦施設利用率、⑧水洗化率についても、わずかに上昇しており、引き続き早期接続を促進し、更なる水洗化率の向上を図ることで経営改善に努める。</t>
    <phoneticPr fontId="4"/>
  </si>
  <si>
    <t>　平成14年度末に供用開始を行ったことから、管路については老朽化に至っていない状況であるが、処理場の経年劣化に対応していくため、ストックマネジメントに基づく計画的な更新を今後進めていく必要がある。</t>
    <phoneticPr fontId="4"/>
  </si>
  <si>
    <t>　各指標から、経営は厳しい状況にあるが若干の改善傾向も見られる。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</si>
</sst>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F-446B-B960-9C77A4559D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32F-446B-B960-9C77A4559D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36.86</c:v>
                </c:pt>
                <c:pt idx="1">
                  <c:v>38.78</c:v>
                </c:pt>
                <c:pt idx="2">
                  <c:v>39.049999999999997</c:v>
                </c:pt>
                <c:pt idx="3">
                  <c:v>39.340000000000003</c:v>
                </c:pt>
                <c:pt idx="4">
                  <c:v>40.9</c:v>
                </c:pt>
              </c:numCache>
            </c:numRef>
          </c:val>
          <c:extLst>
            <c:ext xmlns:c16="http://schemas.microsoft.com/office/drawing/2014/chart" uri="{C3380CC4-5D6E-409C-BE32-E72D297353CC}">
              <c16:uniqueId val="{00000000-7289-40DA-A53C-D05CD149B4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289-40DA-A53C-D05CD149B4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71.13</c:v>
                </c:pt>
                <c:pt idx="1">
                  <c:v>72.849999999999994</c:v>
                </c:pt>
                <c:pt idx="2">
                  <c:v>74.27</c:v>
                </c:pt>
                <c:pt idx="3">
                  <c:v>75.13</c:v>
                </c:pt>
                <c:pt idx="4">
                  <c:v>76.36</c:v>
                </c:pt>
              </c:numCache>
            </c:numRef>
          </c:val>
          <c:extLst>
            <c:ext xmlns:c16="http://schemas.microsoft.com/office/drawing/2014/chart" uri="{C3380CC4-5D6E-409C-BE32-E72D297353CC}">
              <c16:uniqueId val="{00000000-EFC6-444A-8541-B1CBF7F10E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FC6-444A-8541-B1CBF7F10E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92.18</c:v>
                </c:pt>
                <c:pt idx="1">
                  <c:v>93.2</c:v>
                </c:pt>
                <c:pt idx="2">
                  <c:v>92.67</c:v>
                </c:pt>
                <c:pt idx="3">
                  <c:v>93.68</c:v>
                </c:pt>
                <c:pt idx="4">
                  <c:v>94.81</c:v>
                </c:pt>
              </c:numCache>
            </c:numRef>
          </c:val>
          <c:extLst>
            <c:ext xmlns:c16="http://schemas.microsoft.com/office/drawing/2014/chart" uri="{C3380CC4-5D6E-409C-BE32-E72D297353CC}">
              <c16:uniqueId val="{00000000-8222-49BE-B0C8-BEBB5925A2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222-49BE-B0C8-BEBB5925A2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22.59</c:v>
                </c:pt>
                <c:pt idx="1">
                  <c:v>24.85</c:v>
                </c:pt>
                <c:pt idx="2">
                  <c:v>26.77</c:v>
                </c:pt>
                <c:pt idx="3">
                  <c:v>28.77</c:v>
                </c:pt>
                <c:pt idx="4">
                  <c:v>30.93</c:v>
                </c:pt>
              </c:numCache>
            </c:numRef>
          </c:val>
          <c:extLst>
            <c:ext xmlns:c16="http://schemas.microsoft.com/office/drawing/2014/chart" uri="{C3380CC4-5D6E-409C-BE32-E72D297353CC}">
              <c16:uniqueId val="{00000000-CE20-47FB-87C6-222553B8A8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CE20-47FB-87C6-222553B8A8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C-4A00-A631-B2E67CD822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C4C-4A00-A631-B2E67CD822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413.28</c:v>
                </c:pt>
                <c:pt idx="1">
                  <c:v>425.2</c:v>
                </c:pt>
                <c:pt idx="2">
                  <c:v>445.28</c:v>
                </c:pt>
                <c:pt idx="3">
                  <c:v>470.06</c:v>
                </c:pt>
                <c:pt idx="4">
                  <c:v>486.79</c:v>
                </c:pt>
              </c:numCache>
            </c:numRef>
          </c:val>
          <c:extLst>
            <c:ext xmlns:c16="http://schemas.microsoft.com/office/drawing/2014/chart" uri="{C3380CC4-5D6E-409C-BE32-E72D297353CC}">
              <c16:uniqueId val="{00000000-C344-42D4-83E6-A76960F2C6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C344-42D4-83E6-A76960F2C6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-121.97</c:v>
                </c:pt>
                <c:pt idx="1">
                  <c:v>-143.87</c:v>
                </c:pt>
                <c:pt idx="2">
                  <c:v>-132.47999999999999</c:v>
                </c:pt>
                <c:pt idx="3">
                  <c:v>-170.95</c:v>
                </c:pt>
                <c:pt idx="4">
                  <c:v>-178.25</c:v>
                </c:pt>
              </c:numCache>
            </c:numRef>
          </c:val>
          <c:extLst>
            <c:ext xmlns:c16="http://schemas.microsoft.com/office/drawing/2014/chart" uri="{C3380CC4-5D6E-409C-BE32-E72D297353CC}">
              <c16:uniqueId val="{00000000-C6A0-457D-8B3C-032CF8CDB9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C6A0-457D-8B3C-032CF8CDB9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4315.55</c:v>
                </c:pt>
                <c:pt idx="1">
                  <c:v>4054.6</c:v>
                </c:pt>
                <c:pt idx="2">
                  <c:v>3843.45</c:v>
                </c:pt>
                <c:pt idx="3">
                  <c:v>3755.27</c:v>
                </c:pt>
                <c:pt idx="4">
                  <c:v>3656.15</c:v>
                </c:pt>
              </c:numCache>
            </c:numRef>
          </c:val>
          <c:extLst>
            <c:ext xmlns:c16="http://schemas.microsoft.com/office/drawing/2014/chart" uri="{C3380CC4-5D6E-409C-BE32-E72D297353CC}">
              <c16:uniqueId val="{00000000-61B8-4CBD-8FE1-50C555DB18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1B8-4CBD-8FE1-50C555DB18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73.36</c:v>
                </c:pt>
                <c:pt idx="1">
                  <c:v>75.959999999999994</c:v>
                </c:pt>
                <c:pt idx="2">
                  <c:v>73.19</c:v>
                </c:pt>
                <c:pt idx="3">
                  <c:v>77.78</c:v>
                </c:pt>
                <c:pt idx="4">
                  <c:v>81.03</c:v>
                </c:pt>
              </c:numCache>
            </c:numRef>
          </c:val>
          <c:extLst>
            <c:ext xmlns:c16="http://schemas.microsoft.com/office/drawing/2014/chart" uri="{C3380CC4-5D6E-409C-BE32-E72D297353CC}">
              <c16:uniqueId val="{00000000-C52F-4471-AE4F-7C498E0C2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52F-4471-AE4F-7C498E0C2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237.54</c:v>
                </c:pt>
                <c:pt idx="1">
                  <c:v>228.86</c:v>
                </c:pt>
                <c:pt idx="2">
                  <c:v>237.61</c:v>
                </c:pt>
                <c:pt idx="3">
                  <c:v>222.47</c:v>
                </c:pt>
                <c:pt idx="4">
                  <c:v>213.68</c:v>
                </c:pt>
              </c:numCache>
            </c:numRef>
          </c:val>
          <c:extLst>
            <c:ext xmlns:c16="http://schemas.microsoft.com/office/drawing/2014/chart" uri="{C3380CC4-5D6E-409C-BE32-E72D297353CC}">
              <c16:uniqueId val="{00000000-88ED-4A14-982A-D020167C8A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8ED-4A14-982A-D020167C8A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諫早市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54">
        <f>データ!S6</f>
        <v>133938</v>
      </c>
      <c r="AM8" s="54"/>
      <c r="AN8" s="54"/>
      <c r="AO8" s="54"/>
      <c r="AP8" s="54"/>
      <c r="AQ8" s="54"/>
      <c r="AR8" s="54"/>
      <c r="AS8" s="54"/>
      <c r="AT8" s="53">
        <f>データ!T6</f>
        <v>341.79</v>
      </c>
      <c r="AU8" s="53"/>
      <c r="AV8" s="53"/>
      <c r="AW8" s="53"/>
      <c r="AX8" s="53"/>
      <c r="AY8" s="53"/>
      <c r="AZ8" s="53"/>
      <c r="BA8" s="53"/>
      <c r="BB8" s="53">
        <f>データ!U6</f>
        <v>391.87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50.54</v>
      </c>
      <c r="J10" s="53"/>
      <c r="K10" s="53"/>
      <c r="L10" s="53"/>
      <c r="M10" s="53"/>
      <c r="N10" s="53"/>
      <c r="O10" s="53"/>
      <c r="P10" s="53">
        <f>データ!P6</f>
        <v>9.0299999999999994</v>
      </c>
      <c r="Q10" s="53"/>
      <c r="R10" s="53"/>
      <c r="S10" s="53"/>
      <c r="T10" s="53"/>
      <c r="U10" s="53"/>
      <c r="V10" s="53"/>
      <c r="W10" s="53">
        <f>データ!Q6</f>
        <v>97.86</v>
      </c>
      <c r="X10" s="53"/>
      <c r="Y10" s="53"/>
      <c r="Z10" s="53"/>
      <c r="AA10" s="53"/>
      <c r="AB10" s="53"/>
      <c r="AC10" s="53"/>
      <c r="AD10" s="54">
        <f>データ!R6</f>
        <v>3320</v>
      </c>
      <c r="AE10" s="54"/>
      <c r="AF10" s="54"/>
      <c r="AG10" s="54"/>
      <c r="AH10" s="54"/>
      <c r="AI10" s="54"/>
      <c r="AJ10" s="54"/>
      <c r="AK10" s="2"/>
      <c r="AL10" s="54">
        <f>データ!V6</f>
        <v>12076</v>
      </c>
      <c r="AM10" s="54"/>
      <c r="AN10" s="54"/>
      <c r="AO10" s="54"/>
      <c r="AP10" s="54"/>
      <c r="AQ10" s="54"/>
      <c r="AR10" s="54"/>
      <c r="AS10" s="54"/>
      <c r="AT10" s="53">
        <f>データ!W6</f>
        <v>5.4</v>
      </c>
      <c r="AU10" s="53"/>
      <c r="AV10" s="53"/>
      <c r="AW10" s="53"/>
      <c r="AX10" s="53"/>
      <c r="AY10" s="53"/>
      <c r="AZ10" s="53"/>
      <c r="BA10" s="53"/>
      <c r="BB10" s="53">
        <f>データ!X6</f>
        <v>2236.3000000000002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nZDliuYNTmZlDuLFUiVGQ7LJQiD5MLlwNeQ4WNVEohQzITTcV3KETR0rHqMESssNnvRx+5Gci0YBS2Hskeyrg==" saltValue="5qlP/4fRffqa+eFaSuCv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422045</v>
      </c>
      <c r="D6" s="19">
        <f t="shared" si="3"/>
        <v>46</v>
      </c>
      <c r="E6" s="19">
        <f t="shared" si="3"/>
        <v>17</v>
      </c>
      <c r="F6" s="19">
        <f t="shared" si="3"/>
        <v>4</v>
      </c>
      <c r="G6" s="19">
        <f t="shared" si="3"/>
        <v>0</v>
      </c>
      <c r="H6" s="19" t="str">
        <f t="shared" si="3"/>
        <v>長崎県　諫早市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50.54</v>
      </c>
      <c r="P6" s="20">
        <f t="shared" si="3"/>
        <v>9.0299999999999994</v>
      </c>
      <c r="Q6" s="20">
        <f t="shared" si="3"/>
        <v>97.86</v>
      </c>
      <c r="R6" s="20">
        <f t="shared" si="3"/>
        <v>3320</v>
      </c>
      <c r="S6" s="20">
        <f t="shared" si="3"/>
        <v>133938</v>
      </c>
      <c r="T6" s="20">
        <f t="shared" si="3"/>
        <v>341.79</v>
      </c>
      <c r="U6" s="20">
        <f t="shared" si="3"/>
        <v>391.87</v>
      </c>
      <c r="V6" s="20">
        <f t="shared" si="3"/>
        <v>12076</v>
      </c>
      <c r="W6" s="20">
        <f t="shared" si="3"/>
        <v>5.4</v>
      </c>
      <c r="X6" s="20">
        <f t="shared" si="3"/>
        <v>2236.3000000000002</v>
      </c>
      <c r="Y6" s="21">
        <f>IF(Y7="",NA(),Y7)</f>
        <v>92.18</v>
      </c>
      <c r="Z6" s="21">
        <f t="shared" ref="Z6:AH6" si="4">IF(Z7="",NA(),Z7)</f>
        <v>93.2</v>
      </c>
      <c r="AA6" s="21">
        <f t="shared" si="4"/>
        <v>92.67</v>
      </c>
      <c r="AB6" s="21">
        <f t="shared" si="4"/>
        <v>93.68</v>
      </c>
      <c r="AC6" s="21">
        <f t="shared" si="4"/>
        <v>94.81</v>
      </c>
      <c r="AD6" s="21">
        <f t="shared" si="4"/>
        <v>102.73</v>
      </c>
      <c r="AE6" s="21">
        <f t="shared" si="4"/>
        <v>105.78</v>
      </c>
      <c r="AF6" s="21">
        <f t="shared" si="4"/>
        <v>106.09</v>
      </c>
      <c r="AG6" s="21">
        <f t="shared" si="4"/>
        <v>106.44</v>
      </c>
      <c r="AH6" s="21">
        <f t="shared" si="4"/>
        <v>107.11</v>
      </c>
      <c r="AI6" s="20" t="str">
        <f>IF(AI7="","",IF(AI7="-","【-】","【"&amp;SUBSTITUTE(TEXT(AI7,"#,##0.00"),"-","△")&amp;"】"))</f>
        <v>【105.09】</v>
      </c>
      <c r="AJ6" s="21">
        <f>IF(AJ7="",NA(),AJ7)</f>
        <v>413.28</v>
      </c>
      <c r="AK6" s="21">
        <f t="shared" ref="AK6:AS6" si="5">IF(AK7="",NA(),AK7)</f>
        <v>425.2</v>
      </c>
      <c r="AL6" s="21">
        <f t="shared" si="5"/>
        <v>445.28</v>
      </c>
      <c r="AM6" s="21">
        <f t="shared" si="5"/>
        <v>470.06</v>
      </c>
      <c r="AN6" s="21">
        <f t="shared" si="5"/>
        <v>486.79</v>
      </c>
      <c r="AO6" s="21">
        <f t="shared" si="5"/>
        <v>94.97</v>
      </c>
      <c r="AP6" s="21">
        <f t="shared" si="5"/>
        <v>63.96</v>
      </c>
      <c r="AQ6" s="21">
        <f t="shared" si="5"/>
        <v>69.42</v>
      </c>
      <c r="AR6" s="21">
        <f t="shared" si="5"/>
        <v>72.86</v>
      </c>
      <c r="AS6" s="21">
        <f t="shared" si="5"/>
        <v>69.540000000000006</v>
      </c>
      <c r="AT6" s="20" t="str">
        <f>IF(AT7="","",IF(AT7="-","【-】","【"&amp;SUBSTITUTE(TEXT(AT7,"#,##0.00"),"-","△")&amp;"】"))</f>
        <v>【65.73】</v>
      </c>
      <c r="AU6" s="21">
        <f>IF(AU7="",NA(),AU7)</f>
        <v>-121.97</v>
      </c>
      <c r="AV6" s="21">
        <f t="shared" ref="AV6:BD6" si="6">IF(AV7="",NA(),AV7)</f>
        <v>-143.87</v>
      </c>
      <c r="AW6" s="21">
        <f t="shared" si="6"/>
        <v>-132.47999999999999</v>
      </c>
      <c r="AX6" s="21">
        <f t="shared" si="6"/>
        <v>-170.95</v>
      </c>
      <c r="AY6" s="21">
        <f t="shared" si="6"/>
        <v>-178.25</v>
      </c>
      <c r="AZ6" s="21">
        <f t="shared" si="6"/>
        <v>47.72</v>
      </c>
      <c r="BA6" s="21">
        <f t="shared" si="6"/>
        <v>44.24</v>
      </c>
      <c r="BB6" s="21">
        <f t="shared" si="6"/>
        <v>43.07</v>
      </c>
      <c r="BC6" s="21">
        <f t="shared" si="6"/>
        <v>45.42</v>
      </c>
      <c r="BD6" s="21">
        <f t="shared" si="6"/>
        <v>50.63</v>
      </c>
      <c r="BE6" s="20" t="str">
        <f>IF(BE7="","",IF(BE7="-","【-】","【"&amp;SUBSTITUTE(TEXT(BE7,"#,##0.00"),"-","△")&amp;"】"))</f>
        <v>【48.91】</v>
      </c>
      <c r="BF6" s="21">
        <f>IF(BF7="",NA(),BF7)</f>
        <v>4315.55</v>
      </c>
      <c r="BG6" s="21">
        <f t="shared" ref="BG6:BO6" si="7">IF(BG7="",NA(),BG7)</f>
        <v>4054.6</v>
      </c>
      <c r="BH6" s="21">
        <f t="shared" si="7"/>
        <v>3843.45</v>
      </c>
      <c r="BI6" s="21">
        <f t="shared" si="7"/>
        <v>3755.27</v>
      </c>
      <c r="BJ6" s="21">
        <f t="shared" si="7"/>
        <v>3656.15</v>
      </c>
      <c r="BK6" s="21">
        <f t="shared" si="7"/>
        <v>1206.79</v>
      </c>
      <c r="BL6" s="21">
        <f t="shared" si="7"/>
        <v>1258.43</v>
      </c>
      <c r="BM6" s="21">
        <f t="shared" si="7"/>
        <v>1163.75</v>
      </c>
      <c r="BN6" s="21">
        <f t="shared" si="7"/>
        <v>1195.47</v>
      </c>
      <c r="BO6" s="21">
        <f t="shared" si="7"/>
        <v>1168.69</v>
      </c>
      <c r="BP6" s="20" t="str">
        <f>IF(BP7="","",IF(BP7="-","【-】","【"&amp;SUBSTITUTE(TEXT(BP7,"#,##0.00"),"-","△")&amp;"】"))</f>
        <v>【1,156.82】</v>
      </c>
      <c r="BQ6" s="21">
        <f>IF(BQ7="",NA(),BQ7)</f>
        <v>73.36</v>
      </c>
      <c r="BR6" s="21">
        <f t="shared" ref="BR6:BZ6" si="8">IF(BR7="",NA(),BR7)</f>
        <v>75.959999999999994</v>
      </c>
      <c r="BS6" s="21">
        <f t="shared" si="8"/>
        <v>73.19</v>
      </c>
      <c r="BT6" s="21">
        <f t="shared" si="8"/>
        <v>77.78</v>
      </c>
      <c r="BU6" s="21">
        <f t="shared" si="8"/>
        <v>81.03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237.54</v>
      </c>
      <c r="CC6" s="21">
        <f t="shared" ref="CC6:CK6" si="9">IF(CC7="",NA(),CC7)</f>
        <v>228.86</v>
      </c>
      <c r="CD6" s="21">
        <f t="shared" si="9"/>
        <v>237.61</v>
      </c>
      <c r="CE6" s="21">
        <f t="shared" si="9"/>
        <v>222.47</v>
      </c>
      <c r="CF6" s="21">
        <f t="shared" si="9"/>
        <v>213.68</v>
      </c>
      <c r="CG6" s="21">
        <f t="shared" si="9"/>
        <v>228.47</v>
      </c>
      <c r="CH6" s="21">
        <f t="shared" si="9"/>
        <v>224.88</v>
      </c>
      <c r="CI6" s="21">
        <f t="shared" si="9"/>
        <v>228.64</v>
      </c>
      <c r="CJ6" s="21">
        <f t="shared" si="9"/>
        <v>239.46</v>
      </c>
      <c r="CK6" s="21">
        <f t="shared" si="9"/>
        <v>233.15</v>
      </c>
      <c r="CL6" s="20" t="str">
        <f>IF(CL7="","",IF(CL7="-","【-】","【"&amp;SUBSTITUTE(TEXT(CL7,"#,##0.00"),"-","△")&amp;"】"))</f>
        <v>【215.73】</v>
      </c>
      <c r="CM6" s="21">
        <f>IF(CM7="",NA(),CM7)</f>
        <v>36.86</v>
      </c>
      <c r="CN6" s="21">
        <f t="shared" ref="CN6:CV6" si="10">IF(CN7="",NA(),CN7)</f>
        <v>38.78</v>
      </c>
      <c r="CO6" s="21">
        <f t="shared" si="10"/>
        <v>39.049999999999997</v>
      </c>
      <c r="CP6" s="21">
        <f t="shared" si="10"/>
        <v>39.340000000000003</v>
      </c>
      <c r="CQ6" s="21">
        <f t="shared" si="10"/>
        <v>40.9</v>
      </c>
      <c r="CR6" s="21">
        <f t="shared" si="10"/>
        <v>42.47</v>
      </c>
      <c r="CS6" s="21">
        <f t="shared" si="10"/>
        <v>42.4</v>
      </c>
      <c r="CT6" s="21">
        <f t="shared" si="10"/>
        <v>42.28</v>
      </c>
      <c r="CU6" s="21">
        <f t="shared" si="10"/>
        <v>41.06</v>
      </c>
      <c r="CV6" s="21">
        <f t="shared" si="10"/>
        <v>42.09</v>
      </c>
      <c r="CW6" s="20" t="str">
        <f>IF(CW7="","",IF(CW7="-","【-】","【"&amp;SUBSTITUTE(TEXT(CW7,"#,##0.00"),"-","△")&amp;"】"))</f>
        <v>【43.28】</v>
      </c>
      <c r="CX6" s="21">
        <f>IF(CX7="",NA(),CX7)</f>
        <v>71.13</v>
      </c>
      <c r="CY6" s="21">
        <f t="shared" ref="CY6:DG6" si="11">IF(CY7="",NA(),CY7)</f>
        <v>72.849999999999994</v>
      </c>
      <c r="CZ6" s="21">
        <f t="shared" si="11"/>
        <v>74.27</v>
      </c>
      <c r="DA6" s="21">
        <f t="shared" si="11"/>
        <v>75.13</v>
      </c>
      <c r="DB6" s="21">
        <f t="shared" si="11"/>
        <v>76.36</v>
      </c>
      <c r="DC6" s="21">
        <f t="shared" si="11"/>
        <v>83.75</v>
      </c>
      <c r="DD6" s="21">
        <f t="shared" si="11"/>
        <v>84.19</v>
      </c>
      <c r="DE6" s="21">
        <f t="shared" si="11"/>
        <v>84.34</v>
      </c>
      <c r="DF6" s="21">
        <f t="shared" si="11"/>
        <v>84.34</v>
      </c>
      <c r="DG6" s="21">
        <f t="shared" si="11"/>
        <v>84.73</v>
      </c>
      <c r="DH6" s="20" t="str">
        <f>IF(DH7="","",IF(DH7="-","【-】","【"&amp;SUBSTITUTE(TEXT(DH7,"#,##0.00"),"-","△")&amp;"】"))</f>
        <v>【86.21】</v>
      </c>
      <c r="DI6" s="21">
        <f>IF(DI7="",NA(),DI7)</f>
        <v>22.59</v>
      </c>
      <c r="DJ6" s="21">
        <f t="shared" ref="DJ6:DR6" si="12">IF(DJ7="",NA(),DJ7)</f>
        <v>24.85</v>
      </c>
      <c r="DK6" s="21">
        <f t="shared" si="12"/>
        <v>26.77</v>
      </c>
      <c r="DL6" s="21">
        <f t="shared" si="12"/>
        <v>28.77</v>
      </c>
      <c r="DM6" s="21">
        <f t="shared" si="12"/>
        <v>30.93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422045</v>
      </c>
      <c r="D7" s="23">
        <v>46</v>
      </c>
      <c r="E7" s="23">
        <v>17</v>
      </c>
      <c r="F7" s="23">
        <v>4</v>
      </c>
      <c r="G7" s="23">
        <v>0</v>
      </c>
      <c r="H7" s="23" t="s">
        <v>96</v>
      </c>
      <c r="I7" s="23" t="s">
        <v>97</v>
      </c>
      <c r="J7" s="23" t="s">
        <v>98</v>
      </c>
      <c r="K7" s="23" t="s">
        <v>99</v>
      </c>
      <c r="L7" s="23" t="s">
        <v>100</v>
      </c>
      <c r="M7" s="23" t="s">
        <v>101</v>
      </c>
      <c r="N7" s="24" t="s">
        <v>102</v>
      </c>
      <c r="O7" s="24">
        <v>50.54</v>
      </c>
      <c r="P7" s="24">
        <v>9.0299999999999994</v>
      </c>
      <c r="Q7" s="24">
        <v>97.86</v>
      </c>
      <c r="R7" s="24">
        <v>3320</v>
      </c>
      <c r="S7" s="24">
        <v>133938</v>
      </c>
      <c r="T7" s="24">
        <v>341.79</v>
      </c>
      <c r="U7" s="24">
        <v>391.87</v>
      </c>
      <c r="V7" s="24">
        <v>12076</v>
      </c>
      <c r="W7" s="24">
        <v>5.4</v>
      </c>
      <c r="X7" s="24">
        <v>2236.3000000000002</v>
      </c>
      <c r="Y7" s="24">
        <v>92.18</v>
      </c>
      <c r="Z7" s="24">
        <v>93.2</v>
      </c>
      <c r="AA7" s="24">
        <v>92.67</v>
      </c>
      <c r="AB7" s="24">
        <v>93.68</v>
      </c>
      <c r="AC7" s="24">
        <v>94.81</v>
      </c>
      <c r="AD7" s="24">
        <v>102.73</v>
      </c>
      <c r="AE7" s="24">
        <v>105.78</v>
      </c>
      <c r="AF7" s="24">
        <v>106.09</v>
      </c>
      <c r="AG7" s="24">
        <v>106.44</v>
      </c>
      <c r="AH7" s="24">
        <v>107.11</v>
      </c>
      <c r="AI7" s="24">
        <v>105.09</v>
      </c>
      <c r="AJ7" s="24">
        <v>413.28</v>
      </c>
      <c r="AK7" s="24">
        <v>425.2</v>
      </c>
      <c r="AL7" s="24">
        <v>445.28</v>
      </c>
      <c r="AM7" s="24">
        <v>470.06</v>
      </c>
      <c r="AN7" s="24">
        <v>486.79</v>
      </c>
      <c r="AO7" s="24">
        <v>94.97</v>
      </c>
      <c r="AP7" s="24">
        <v>63.96</v>
      </c>
      <c r="AQ7" s="24">
        <v>69.42</v>
      </c>
      <c r="AR7" s="24">
        <v>72.86</v>
      </c>
      <c r="AS7" s="24">
        <v>69.540000000000006</v>
      </c>
      <c r="AT7" s="24">
        <v>65.73</v>
      </c>
      <c r="AU7" s="24">
        <v>-121.97</v>
      </c>
      <c r="AV7" s="24">
        <v>-143.87</v>
      </c>
      <c r="AW7" s="24">
        <v>-132.47999999999999</v>
      </c>
      <c r="AX7" s="24">
        <v>-170.95</v>
      </c>
      <c r="AY7" s="24">
        <v>-178.25</v>
      </c>
      <c r="AZ7" s="24">
        <v>47.72</v>
      </c>
      <c r="BA7" s="24">
        <v>44.24</v>
      </c>
      <c r="BB7" s="24">
        <v>43.07</v>
      </c>
      <c r="BC7" s="24">
        <v>45.42</v>
      </c>
      <c r="BD7" s="24">
        <v>50.63</v>
      </c>
      <c r="BE7" s="24">
        <v>48.91</v>
      </c>
      <c r="BF7" s="24">
        <v>4315.55</v>
      </c>
      <c r="BG7" s="24">
        <v>4054.6</v>
      </c>
      <c r="BH7" s="24">
        <v>3843.45</v>
      </c>
      <c r="BI7" s="24">
        <v>3755.27</v>
      </c>
      <c r="BJ7" s="24">
        <v>3656.15</v>
      </c>
      <c r="BK7" s="24">
        <v>1206.79</v>
      </c>
      <c r="BL7" s="24">
        <v>1258.43</v>
      </c>
      <c r="BM7" s="24">
        <v>1163.75</v>
      </c>
      <c r="BN7" s="24">
        <v>1195.47</v>
      </c>
      <c r="BO7" s="24">
        <v>1168.69</v>
      </c>
      <c r="BP7" s="24">
        <v>1156.82</v>
      </c>
      <c r="BQ7" s="24">
        <v>73.36</v>
      </c>
      <c r="BR7" s="24">
        <v>75.959999999999994</v>
      </c>
      <c r="BS7" s="24">
        <v>73.19</v>
      </c>
      <c r="BT7" s="24">
        <v>77.78</v>
      </c>
      <c r="BU7" s="24">
        <v>81.03</v>
      </c>
      <c r="BV7" s="24">
        <v>71.84</v>
      </c>
      <c r="BW7" s="24">
        <v>73.36</v>
      </c>
      <c r="BX7" s="24">
        <v>72.599999999999994</v>
      </c>
      <c r="BY7" s="24">
        <v>69.430000000000007</v>
      </c>
      <c r="BZ7" s="24">
        <v>70.709999999999994</v>
      </c>
      <c r="CA7" s="24">
        <v>75.33</v>
      </c>
      <c r="CB7" s="24">
        <v>237.54</v>
      </c>
      <c r="CC7" s="24">
        <v>228.86</v>
      </c>
      <c r="CD7" s="24">
        <v>237.61</v>
      </c>
      <c r="CE7" s="24">
        <v>222.47</v>
      </c>
      <c r="CF7" s="24">
        <v>213.68</v>
      </c>
      <c r="CG7" s="24">
        <v>228.47</v>
      </c>
      <c r="CH7" s="24">
        <v>224.88</v>
      </c>
      <c r="CI7" s="24">
        <v>228.64</v>
      </c>
      <c r="CJ7" s="24">
        <v>239.46</v>
      </c>
      <c r="CK7" s="24">
        <v>233.15</v>
      </c>
      <c r="CL7" s="24">
        <v>215.73</v>
      </c>
      <c r="CM7" s="24">
        <v>36.86</v>
      </c>
      <c r="CN7" s="24">
        <v>38.78</v>
      </c>
      <c r="CO7" s="24">
        <v>39.049999999999997</v>
      </c>
      <c r="CP7" s="24">
        <v>39.340000000000003</v>
      </c>
      <c r="CQ7" s="24">
        <v>40.9</v>
      </c>
      <c r="CR7" s="24">
        <v>42.47</v>
      </c>
      <c r="CS7" s="24">
        <v>42.4</v>
      </c>
      <c r="CT7" s="24">
        <v>42.28</v>
      </c>
      <c r="CU7" s="24">
        <v>41.06</v>
      </c>
      <c r="CV7" s="24">
        <v>42.09</v>
      </c>
      <c r="CW7" s="24">
        <v>43.28</v>
      </c>
      <c r="CX7" s="24">
        <v>71.13</v>
      </c>
      <c r="CY7" s="24">
        <v>72.849999999999994</v>
      </c>
      <c r="CZ7" s="24">
        <v>74.27</v>
      </c>
      <c r="DA7" s="24">
        <v>75.13</v>
      </c>
      <c r="DB7" s="24">
        <v>76.36</v>
      </c>
      <c r="DC7" s="24">
        <v>83.75</v>
      </c>
      <c r="DD7" s="24">
        <v>84.19</v>
      </c>
      <c r="DE7" s="24">
        <v>84.34</v>
      </c>
      <c r="DF7" s="24">
        <v>84.34</v>
      </c>
      <c r="DG7" s="24">
        <v>84.73</v>
      </c>
      <c r="DH7" s="24">
        <v>86.21</v>
      </c>
      <c r="DI7" s="24">
        <v>22.59</v>
      </c>
      <c r="DJ7" s="24">
        <v>24.85</v>
      </c>
      <c r="DK7" s="24">
        <v>26.77</v>
      </c>
      <c r="DL7" s="24">
        <v>28.77</v>
      </c>
      <c r="DM7" s="24">
        <v>30.93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2025-01-24T07:14:22Z</dcterms:created>
  <dcterms:modified xsi:type="dcterms:W3CDTF">2025-01-28T06:16:22Z</dcterms:modified>
  <cp:category/>
</cp:coreProperties>
</file>