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農林水産部\水産課\課内共有\★照会回答★\R06\01 庁内照会\006　財政課\★特別会計\3月3日〆　公営企業に係る経営比較分析表（令和５年度決算） の分析等について（疑義照会）\"/>
    </mc:Choice>
  </mc:AlternateContent>
  <workbookProtection workbookAlgorithmName="SHA-512" workbookHashValue="DnSwreJRW+hmkQJOFD9hzOga25t1QfB8Z8Jwoi5XF1XiECy4qFG8JAY25tgxEIP9U47uYlV7lhOha6O36oJS3Q==" workbookSaltValue="6zgvHiJst1QX2LqgSTZIGQ=="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BB10" i="4"/>
  <c r="P10" i="4"/>
  <c r="B10" i="4"/>
  <c r="AD8" i="4"/>
  <c r="W8" i="4"/>
  <c r="I8" i="4"/>
  <c r="B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<sst xmlns="http://schemas.openxmlformats.org/spreadsheetml/2006/main" count="236" uniqueCount="119">
  <si>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</si>
  <si>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</si>
  <si>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</si>
  <si>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</si>
  <si>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</si>
  <si>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</si>
  <si>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</si>
  <si>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</si>
  <si>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</si>
  <si>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</si>
  <si>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</si>
  <si>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</si>
  <si>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</si>
  <si>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</si>
  <si>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</si>
  <si>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</si>
  <si>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</si>
  <si>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</si>
  <si>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</si>
  <si>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</si>
  <si>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</si>
  <si>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</si>
  <si>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</si>
  <si>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</si>
  <si>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</si>
  <si>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</si>
  <si>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</si>
  <si>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</si>
  <si>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</si>
  <si>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</si>
  <si>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</si>
  <si>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</si>
  <si>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</si>
  <si>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</si>
  <si>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</si>
  <si>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</si>
  <si>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</si>
  <si>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</si>
  <si>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</si>
  <si>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</si>
  <si>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</si>
  <si>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</si>
  <si>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</si>
  <si>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</si>
  <si>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</si>
  <si>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</si>
  <si>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</si>
  <si>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</si>
  <si>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</si>
  <si>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</si>
  <si>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</si>
  <si>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</si>
  <si>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</si>
  <si>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</si>
  <si>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</si>
  <si>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</si>
  <si>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</si>
  <si>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</si>
  <si>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</si>
  <si>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</si>
  <si>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</si>
  <si>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</si>
  <si>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</si>
  <si>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</si>
  <si>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</si>
  <si>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</si>
  <si>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</si>
  <si>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</si>
  <si>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</si>
  <si>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</si>
  <si>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</si>
  <si>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</si>
  <si>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</si>
  <si>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</si>
  <si>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</si>
  <si>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</si>
  <si>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</si>
  <si>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</si>
  <si>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</si>
  <si>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</si>
  <si>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</si>
  <si>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</si>
  <si>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</si>
  <si>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</si>
  <si>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</si>
  <si>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</si>
  <si>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</si>
  <si>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</si>
  <si>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</si>
  <si>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</si>
  <si>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</si>
  <si>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</si>
  <si>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</si>
  <si>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</si>
  <si>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</si>
  <si>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</si>
  <si>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</si>
  <si>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</si>
  <si>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</si>
  <si>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</si>
  <si>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</si>
  <si>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</si>
  <si>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</si>
  <si>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</si>
  <si>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</si>
  <si>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</si>
  <si>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</si>
  <si>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</si>
  <si>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</si>
  <si>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</si>
  <si>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</si>
  <si>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</si>
  <si>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</si>
  <si>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</si>
  <si>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</si>
  <si>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</si>
  <si>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　当施設は、</t>
    </r>
    <r>
      <rPr>
        <sz val="11"/>
        <color theme="1"/>
        <rFont val="ＭＳ ゴシック"/>
        <family val="3"/>
        <charset val="128"/>
      </rPr>
      <t>平成13年4月の供用開始となっており、現時点では老朽化した管渠は無く、当面更新の必要はありません。
　処理施設については、平成28年度に改築工事が完了し、令和2年度に処理施設の機能保全計画の策定を行いました。</t>
    </r>
    <rPh sb="1" eb="2">
      <t>トウ</t>
    </rPh>
    <rPh sb="2" eb="4">
      <t>シセツ</t>
    </rPh>
    <rPh sb="6" eb="8">
      <t>ヘイセイ</t>
    </rPh>
    <rPh sb="10" eb="11">
      <t>ネン</t>
    </rPh>
    <rPh sb="12" eb="13">
      <t>ガツ</t>
    </rPh>
    <rPh sb="14" eb="16">
      <t>キョウヨウ</t>
    </rPh>
    <rPh sb="16" eb="18">
      <t>カイシ</t>
    </rPh>
    <rPh sb="25" eb="28">
      <t>ゲンジテン</t>
    </rPh>
    <rPh sb="30" eb="33">
      <t>ロウキュウカ</t>
    </rPh>
    <rPh sb="35" eb="37">
      <t>カンキョ</t>
    </rPh>
    <rPh sb="38" eb="39">
      <t>ナ</t>
    </rPh>
    <rPh sb="41" eb="43">
      <t>トウメン</t>
    </rPh>
    <rPh sb="43" eb="45">
      <t>コウシン</t>
    </rPh>
    <rPh sb="46" eb="48">
      <t>ヒツヨウ</t>
    </rPh>
    <rPh sb="59" eb="61">
      <t>ショリ</t>
    </rPh>
    <rPh sb="61" eb="63">
      <t>シセツ</t>
    </rPh>
    <rPh sb="69" eb="71">
      <t>ヘイセイ</t>
    </rPh>
    <rPh sb="73" eb="75">
      <t>ネンド</t>
    </rPh>
    <rPh sb="76" eb="78">
      <t>カイチク</t>
    </rPh>
    <rPh sb="78" eb="80">
      <t>コウジ</t>
    </rPh>
    <rPh sb="81" eb="83">
      <t>カンリョウ</t>
    </rPh>
    <rPh sb="85" eb="87">
      <t>レイワ</t>
    </rPh>
    <rPh sb="88" eb="89">
      <t>ネン</t>
    </rPh>
    <rPh sb="89" eb="90">
      <t>ド</t>
    </rPh>
    <rPh sb="91" eb="93">
      <t>ショリ</t>
    </rPh>
    <rPh sb="93" eb="95">
      <t>シセツ</t>
    </rPh>
    <rPh sb="96" eb="98">
      <t>キノウ</t>
    </rPh>
    <rPh sb="98" eb="100">
      <t>ホゼン</t>
    </rPh>
    <rPh sb="100" eb="102">
      <t>ケイカク</t>
    </rPh>
    <rPh sb="103" eb="105">
      <t>サクテイ</t>
    </rPh>
    <rPh sb="106" eb="107">
      <t>オコナ</t>
    </rPh>
    <phoneticPr fontId="4"/>
  </si>
  <si>
    <t>　「①収益的収支比率」については、平成26年度以降100％となっており、収支は黒字の状態にありますが、汚水処理の維持管理費と資本費が使用料の収入額に対して高額な状態にあります。
　また「⑤経費回収率」については、H30以前より向上しているものの、類似団体平均値と比較すると大きく下回っており、汚水処理費用の約33％しか使用料収入で賄えていない状況にあります。
　以上のことから、更なる経営の健全性と効率性を高めるため、維持管理費の逓減を図るとともに、水洗化率を向上させ使用料収入の増大を図っていく必要があります。</t>
    <rPh sb="3" eb="6">
      <t>シュウエキテキ</t>
    </rPh>
    <rPh sb="6" eb="8">
      <t>シュウシ</t>
    </rPh>
    <rPh sb="8" eb="10">
      <t>ヒリツ</t>
    </rPh>
    <rPh sb="17" eb="19">
      <t>ヘイセイ</t>
    </rPh>
    <rPh sb="21" eb="22">
      <t>ネン</t>
    </rPh>
    <rPh sb="22" eb="23">
      <t>ド</t>
    </rPh>
    <rPh sb="23" eb="25">
      <t>イコウ</t>
    </rPh>
    <rPh sb="36" eb="38">
      <t>シュウシ</t>
    </rPh>
    <rPh sb="39" eb="41">
      <t>クロジ</t>
    </rPh>
    <rPh sb="42" eb="44">
      <t>ジョウタイ</t>
    </rPh>
    <rPh sb="51" eb="53">
      <t>オスイ</t>
    </rPh>
    <rPh sb="53" eb="55">
      <t>ショリ</t>
    </rPh>
    <rPh sb="56" eb="58">
      <t>イジ</t>
    </rPh>
    <rPh sb="58" eb="61">
      <t>カンリヒ</t>
    </rPh>
    <rPh sb="62" eb="64">
      <t>シホン</t>
    </rPh>
    <rPh sb="64" eb="65">
      <t>ヒ</t>
    </rPh>
    <rPh sb="66" eb="69">
      <t>シヨウリョウ</t>
    </rPh>
    <rPh sb="70" eb="72">
      <t>シュウニュウ</t>
    </rPh>
    <rPh sb="72" eb="73">
      <t>ガク</t>
    </rPh>
    <rPh sb="74" eb="75">
      <t>タイ</t>
    </rPh>
    <rPh sb="77" eb="79">
      <t>コウガク</t>
    </rPh>
    <rPh sb="80" eb="82">
      <t>ジョウタイ</t>
    </rPh>
    <rPh sb="94" eb="96">
      <t>ケイヒ</t>
    </rPh>
    <rPh sb="96" eb="98">
      <t>カイシュウ</t>
    </rPh>
    <rPh sb="98" eb="99">
      <t>リツ</t>
    </rPh>
    <rPh sb="109" eb="111">
      <t>イゼン</t>
    </rPh>
    <rPh sb="113" eb="115">
      <t>コウジョウ</t>
    </rPh>
    <rPh sb="123" eb="125">
      <t>ルイジ</t>
    </rPh>
    <rPh sb="125" eb="127">
      <t>ダンタイ</t>
    </rPh>
    <rPh sb="127" eb="130">
      <t>ヘイキンチ</t>
    </rPh>
    <rPh sb="131" eb="133">
      <t>ヒカク</t>
    </rPh>
    <rPh sb="136" eb="137">
      <t>オオ</t>
    </rPh>
    <rPh sb="139" eb="140">
      <t>シタ</t>
    </rPh>
    <rPh sb="140" eb="141">
      <t>マワ</t>
    </rPh>
    <rPh sb="146" eb="148">
      <t>オスイ</t>
    </rPh>
    <rPh sb="148" eb="150">
      <t>ショリ</t>
    </rPh>
    <rPh sb="150" eb="152">
      <t>ヒヨウ</t>
    </rPh>
    <rPh sb="153" eb="154">
      <t>ヤク</t>
    </rPh>
    <rPh sb="159" eb="162">
      <t>シヨウリョウ</t>
    </rPh>
    <rPh sb="162" eb="164">
      <t>シュウニュウ</t>
    </rPh>
    <rPh sb="165" eb="166">
      <t>マカナ</t>
    </rPh>
    <rPh sb="171" eb="173">
      <t>ジョウキョウ</t>
    </rPh>
    <rPh sb="182" eb="184">
      <t>イジョウ</t>
    </rPh>
    <rPh sb="190" eb="191">
      <t>サラ</t>
    </rPh>
    <rPh sb="193" eb="195">
      <t>ケイエイ</t>
    </rPh>
    <rPh sb="196" eb="199">
      <t>ケンゼンセイ</t>
    </rPh>
    <rPh sb="200" eb="203">
      <t>コウリツセイ</t>
    </rPh>
    <rPh sb="204" eb="205">
      <t>タカ</t>
    </rPh>
    <rPh sb="210" eb="212">
      <t>イジ</t>
    </rPh>
    <rPh sb="212" eb="215">
      <t>カンリヒ</t>
    </rPh>
    <rPh sb="216" eb="218">
      <t>テイゲン</t>
    </rPh>
    <rPh sb="219" eb="220">
      <t>ハカ</t>
    </rPh>
    <rPh sb="226" eb="229">
      <t>スイセンカ</t>
    </rPh>
    <rPh sb="229" eb="230">
      <t>リツ</t>
    </rPh>
    <rPh sb="231" eb="233">
      <t>コウジョウ</t>
    </rPh>
    <rPh sb="235" eb="238">
      <t>シヨウリョウ</t>
    </rPh>
    <rPh sb="238" eb="240">
      <t>シュウニュウ</t>
    </rPh>
    <rPh sb="241" eb="243">
      <t>ゾウダイ</t>
    </rPh>
    <rPh sb="244" eb="245">
      <t>ハカ</t>
    </rPh>
    <rPh sb="249" eb="251">
      <t>ヒツヨウ</t>
    </rPh>
    <phoneticPr fontId="4"/>
  </si>
  <si>
    <r>
      <t>　当施設は、平成13年4月供用開始後、汚水処理施設の規模が実際の処理量に対して過大な状態であったことから、維持管理費用の逓減を図るため、平成27～28年度にかけて、適正な処理量に見合うように改築工事を実施しています。今後は、令和２年度に策定した機能保全計画による</t>
    </r>
    <r>
      <rPr>
        <sz val="11"/>
        <rFont val="ＭＳ ゴシック"/>
        <family val="3"/>
        <charset val="128"/>
      </rPr>
      <t>施設の更新費が見込まれます。
　他にも、使用料収入の増収を図る必要がありますが、現状でも市内の他の下水道料金と比較しても高く、料金単価の引き上げは困難です。また、加入率の上昇を図るものの、加速化する高齢化と人口減少により、今後、確実な使用料の減少に伴う厳しい状況が見込まれることから、「施設の廃止」を行うこととしました。</t>
    </r>
    <rPh sb="1" eb="4">
      <t>トウシセツ</t>
    </rPh>
    <rPh sb="6" eb="8">
      <t>ヘイセイ</t>
    </rPh>
    <rPh sb="10" eb="11">
      <t>ネン</t>
    </rPh>
    <rPh sb="12" eb="13">
      <t>ガツ</t>
    </rPh>
    <rPh sb="13" eb="15">
      <t>キョウヨウ</t>
    </rPh>
    <rPh sb="15" eb="17">
      <t>カイシ</t>
    </rPh>
    <rPh sb="17" eb="18">
      <t>ゴ</t>
    </rPh>
    <rPh sb="19" eb="21">
      <t>オスイ</t>
    </rPh>
    <rPh sb="21" eb="23">
      <t>ショリ</t>
    </rPh>
    <rPh sb="23" eb="25">
      <t>シセツ</t>
    </rPh>
    <rPh sb="26" eb="28">
      <t>キボ</t>
    </rPh>
    <rPh sb="29" eb="31">
      <t>ジッサイ</t>
    </rPh>
    <rPh sb="32" eb="34">
      <t>ショリ</t>
    </rPh>
    <rPh sb="34" eb="35">
      <t>リョウ</t>
    </rPh>
    <rPh sb="36" eb="37">
      <t>タイ</t>
    </rPh>
    <rPh sb="39" eb="41">
      <t>カダイ</t>
    </rPh>
    <rPh sb="42" eb="44">
      <t>ジョウタイ</t>
    </rPh>
    <rPh sb="53" eb="55">
      <t>イジ</t>
    </rPh>
    <rPh sb="55" eb="57">
      <t>カンリ</t>
    </rPh>
    <rPh sb="57" eb="59">
      <t>ヒヨウ</t>
    </rPh>
    <rPh sb="60" eb="62">
      <t>テイゲン</t>
    </rPh>
    <rPh sb="63" eb="64">
      <t>ハカ</t>
    </rPh>
    <rPh sb="68" eb="70">
      <t>ヘイセイ</t>
    </rPh>
    <rPh sb="75" eb="77">
      <t>ネンド</t>
    </rPh>
    <rPh sb="82" eb="84">
      <t>テキセイ</t>
    </rPh>
    <rPh sb="85" eb="87">
      <t>ショリ</t>
    </rPh>
    <rPh sb="87" eb="88">
      <t>リョウ</t>
    </rPh>
    <rPh sb="89" eb="91">
      <t>ミア</t>
    </rPh>
    <rPh sb="95" eb="97">
      <t>カイチク</t>
    </rPh>
    <rPh sb="97" eb="99">
      <t>コウジ</t>
    </rPh>
    <rPh sb="100" eb="102">
      <t>ジッシ</t>
    </rPh>
    <rPh sb="108" eb="110">
      <t>コンゴ</t>
    </rPh>
    <rPh sb="112" eb="114">
      <t>レイワ</t>
    </rPh>
    <rPh sb="115" eb="116">
      <t>ネン</t>
    </rPh>
    <rPh sb="116" eb="117">
      <t>ド</t>
    </rPh>
    <rPh sb="118" eb="120">
      <t>サクテイ</t>
    </rPh>
    <rPh sb="122" eb="124">
      <t>キノウ</t>
    </rPh>
    <rPh sb="124" eb="126">
      <t>ホゼン</t>
    </rPh>
    <rPh sb="126" eb="128">
      <t>ケイカク</t>
    </rPh>
    <rPh sb="131" eb="133">
      <t>シセツ</t>
    </rPh>
    <rPh sb="134" eb="136">
      <t>コウシン</t>
    </rPh>
    <rPh sb="136" eb="137">
      <t>ヒ</t>
    </rPh>
    <rPh sb="138" eb="140">
      <t>ミコ</t>
    </rPh>
    <rPh sb="147" eb="148">
      <t>ホカ</t>
    </rPh>
    <rPh sb="151" eb="154">
      <t>シヨウリョウ</t>
    </rPh>
    <rPh sb="154" eb="156">
      <t>シュウニュウ</t>
    </rPh>
    <rPh sb="157" eb="159">
      <t>ゾウシュウ</t>
    </rPh>
    <rPh sb="160" eb="161">
      <t>ハカ</t>
    </rPh>
    <rPh sb="162" eb="164">
      <t>ヒツヨウ</t>
    </rPh>
    <rPh sb="171" eb="173">
      <t>ゲンジョウ</t>
    </rPh>
    <rPh sb="175" eb="177">
      <t>シナイ</t>
    </rPh>
    <rPh sb="178" eb="179">
      <t>ホカ</t>
    </rPh>
    <rPh sb="180" eb="183">
      <t>ゲスイドウ</t>
    </rPh>
    <rPh sb="183" eb="185">
      <t>リョウキン</t>
    </rPh>
    <rPh sb="186" eb="188">
      <t>ヒカク</t>
    </rPh>
    <rPh sb="191" eb="192">
      <t>タカ</t>
    </rPh>
    <rPh sb="194" eb="196">
      <t>リョウキン</t>
    </rPh>
    <rPh sb="196" eb="198">
      <t>タンカ</t>
    </rPh>
    <rPh sb="199" eb="200">
      <t>ヒ</t>
    </rPh>
    <rPh sb="201" eb="202">
      <t>ア</t>
    </rPh>
    <rPh sb="204" eb="206">
      <t>コンナン</t>
    </rPh>
    <rPh sb="212" eb="214">
      <t>カニュウ</t>
    </rPh>
    <rPh sb="214" eb="215">
      <t>リツ</t>
    </rPh>
    <rPh sb="216" eb="218">
      <t>ジョウショウ</t>
    </rPh>
    <rPh sb="219" eb="220">
      <t>ハカ</t>
    </rPh>
    <rPh sb="225" eb="228">
      <t>カソクカ</t>
    </rPh>
    <rPh sb="230" eb="233">
      <t>コウレイカ</t>
    </rPh>
    <rPh sb="234" eb="236">
      <t>ジンコウ</t>
    </rPh>
    <rPh sb="236" eb="238">
      <t>ゲンショウ</t>
    </rPh>
    <rPh sb="242" eb="244">
      <t>コンゴ</t>
    </rPh>
    <rPh sb="245" eb="247">
      <t>カクジツ</t>
    </rPh>
    <rPh sb="252" eb="254">
      <t>ゲンショウ</t>
    </rPh>
    <rPh sb="255" eb="256">
      <t>トモナ</t>
    </rPh>
    <rPh sb="257" eb="258">
      <t>キビ</t>
    </rPh>
    <rPh sb="260" eb="262">
      <t>ジョウキョウ</t>
    </rPh>
    <rPh sb="263" eb="265">
      <t>ミコ</t>
    </rPh>
    <rPh sb="274" eb="276">
      <t>シセツ</t>
    </rPh>
    <rPh sb="277" eb="279">
      <t>ハイシ</t>
    </rPh>
    <rPh sb="281" eb="2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</si>
</sst>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22-4279-981C-404EF189CE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FA22-4279-981C-404EF189CE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37.5</c:v>
                </c:pt>
                <c:pt idx="1">
                  <c:v>37.5</c:v>
                </c:pt>
                <c:pt idx="2">
                  <c:v>35.94</c:v>
                </c:pt>
                <c:pt idx="3">
                  <c:v>35.94</c:v>
                </c:pt>
                <c:pt idx="4">
                  <c:v>35.94</c:v>
                </c:pt>
              </c:numCache>
            </c:numRef>
          </c:val>
          <c:extLst>
            <c:ext xmlns:c16="http://schemas.microsoft.com/office/drawing/2014/chart" uri="{C3380CC4-5D6E-409C-BE32-E72D297353CC}">
              <c16:uniqueId val="{00000000-EA16-4E5D-9916-55C6B086A2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EA16-4E5D-9916-55C6B086A2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56.28</c:v>
                </c:pt>
                <c:pt idx="1">
                  <c:v>54.71</c:v>
                </c:pt>
                <c:pt idx="2">
                  <c:v>54.65</c:v>
                </c:pt>
                <c:pt idx="3">
                  <c:v>52.69</c:v>
                </c:pt>
                <c:pt idx="4">
                  <c:v>52.69</c:v>
                </c:pt>
              </c:numCache>
            </c:numRef>
          </c:val>
          <c:extLst>
            <c:ext xmlns:c16="http://schemas.microsoft.com/office/drawing/2014/chart" uri="{C3380CC4-5D6E-409C-BE32-E72D297353CC}">
              <c16:uniqueId val="{00000000-F6C8-41DD-AB47-A7B9940588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F6C8-41DD-AB47-A7B9940588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94-4924-9CEE-42ABC74493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4-4924-9CEE-42ABC74493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A1-4383-9648-55E4A528A4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1-4383-9648-55E4A528A4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C-461F-9B5E-CA153E7A04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C-461F-9B5E-CA153E7A04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9-42F3-B08F-A41745F382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9-42F3-B08F-A41745F382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B8-4239-AFE6-595AD90217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B8-4239-AFE6-595AD90217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13141.18</c:v>
                </c:pt>
                <c:pt idx="1">
                  <c:v>12094.51</c:v>
                </c:pt>
                <c:pt idx="2">
                  <c:v>10929.82</c:v>
                </c:pt>
                <c:pt idx="3">
                  <c:v>9710.7000000000007</c:v>
                </c:pt>
                <c:pt idx="4">
                  <c:v>8688.77</c:v>
                </c:pt>
              </c:numCache>
            </c:numRef>
          </c:val>
          <c:extLst>
            <c:ext xmlns:c16="http://schemas.microsoft.com/office/drawing/2014/chart" uri="{C3380CC4-5D6E-409C-BE32-E72D297353CC}">
              <c16:uniqueId val="{00000000-CC93-4C66-8A82-DD9D2DACD7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CC93-4C66-8A82-DD9D2DACD7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25.87</c:v>
                </c:pt>
                <c:pt idx="1">
                  <c:v>24.62</c:v>
                </c:pt>
                <c:pt idx="2">
                  <c:v>26.72</c:v>
                </c:pt>
                <c:pt idx="3">
                  <c:v>33.25</c:v>
                </c:pt>
                <c:pt idx="4">
                  <c:v>32.69</c:v>
                </c:pt>
              </c:numCache>
            </c:numRef>
          </c:val>
          <c:extLst>
            <c:ext xmlns:c16="http://schemas.microsoft.com/office/drawing/2014/chart" uri="{C3380CC4-5D6E-409C-BE32-E72D297353CC}">
              <c16:uniqueId val="{00000000-95DB-43EB-B638-2A03C712BD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95DB-43EB-B638-2A03C712BD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644.96</c:v>
                </c:pt>
                <c:pt idx="1">
                  <c:v>678.1</c:v>
                </c:pt>
                <c:pt idx="2">
                  <c:v>634.04999999999995</c:v>
                </c:pt>
                <c:pt idx="3">
                  <c:v>510.96</c:v>
                </c:pt>
                <c:pt idx="4">
                  <c:v>510.9</c:v>
                </c:pt>
              </c:numCache>
            </c:numRef>
          </c:val>
          <c:extLst>
            <c:ext xmlns:c16="http://schemas.microsoft.com/office/drawing/2014/chart" uri="{C3380CC4-5D6E-409C-BE32-E72D297353CC}">
              <c16:uniqueId val="{00000000-E2D5-4AF1-A04E-A890B3EDAD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E2D5-4AF1-A04E-A890B3EDAD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1" t="str">
        <f>データ!H6</f>
        <v>長崎県　佐世保市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15">
      <c r="A8" s="2"/>
      <c r="B8" s="58" t="str">
        <f>データ!I6</f>
        <v>法非適用</v>
      </c>
      <c r="C8" s="58"/>
      <c r="D8" s="58"/>
      <c r="E8" s="58"/>
      <c r="F8" s="58"/>
      <c r="G8" s="58"/>
      <c r="H8" s="58"/>
      <c r="I8" s="58" t="str">
        <f>データ!J6</f>
        <v>下水道事業</v>
      </c>
      <c r="J8" s="58"/>
      <c r="K8" s="58"/>
      <c r="L8" s="58"/>
      <c r="M8" s="58"/>
      <c r="N8" s="58"/>
      <c r="O8" s="58"/>
      <c r="P8" s="58" t="str">
        <f>データ!K6</f>
        <v>漁業集落排水</v>
      </c>
      <c r="Q8" s="58"/>
      <c r="R8" s="58"/>
      <c r="S8" s="58"/>
      <c r="T8" s="58"/>
      <c r="U8" s="58"/>
      <c r="V8" s="58"/>
      <c r="W8" s="58" t="str">
        <f>データ!L6</f>
        <v>H2</v>
      </c>
      <c r="X8" s="58"/>
      <c r="Y8" s="58"/>
      <c r="Z8" s="58"/>
      <c r="AA8" s="58"/>
      <c r="AB8" s="58"/>
      <c r="AC8" s="58"/>
      <c r="AD8" s="59" t="str">
        <f>データ!$M$6</f>
        <v>非設置</v>
      </c>
      <c r="AE8" s="59"/>
      <c r="AF8" s="59"/>
      <c r="AG8" s="59"/>
      <c r="AH8" s="59"/>
      <c r="AI8" s="59"/>
      <c r="AJ8" s="59"/>
      <c r="AK8" s="3"/>
      <c r="AL8" s="39">
        <f>データ!S6</f>
        <v>236906</v>
      </c>
      <c r="AM8" s="39"/>
      <c r="AN8" s="39"/>
      <c r="AO8" s="39"/>
      <c r="AP8" s="39"/>
      <c r="AQ8" s="39"/>
      <c r="AR8" s="39"/>
      <c r="AS8" s="39"/>
      <c r="AT8" s="38">
        <f>データ!T6</f>
        <v>426.01</v>
      </c>
      <c r="AU8" s="38"/>
      <c r="AV8" s="38"/>
      <c r="AW8" s="38"/>
      <c r="AX8" s="38"/>
      <c r="AY8" s="38"/>
      <c r="AZ8" s="38"/>
      <c r="BA8" s="38"/>
      <c r="BB8" s="38">
        <f>データ!U6</f>
        <v>556.1</v>
      </c>
      <c r="BC8" s="38"/>
      <c r="BD8" s="38"/>
      <c r="BE8" s="38"/>
      <c r="BF8" s="38"/>
      <c r="BG8" s="38"/>
      <c r="BH8" s="38"/>
      <c r="BI8" s="38"/>
      <c r="BJ8" s="3"/>
      <c r="BK8" s="3"/>
      <c r="BL8" s="54" t="s">
        <v>10</v>
      </c>
      <c r="BM8" s="55"/>
      <c r="BN8" s="56" t="s">
        <v>11</v>
      </c>
      <c r="BO8" s="56"/>
      <c r="BP8" s="56"/>
      <c r="BQ8" s="56"/>
      <c r="BR8" s="56"/>
      <c r="BS8" s="56"/>
      <c r="BT8" s="56"/>
      <c r="BU8" s="56"/>
      <c r="BV8" s="56"/>
      <c r="BW8" s="56"/>
      <c r="BX8" s="56"/>
      <c r="BY8" s="57"/>
    </row>
    <row r="9" spans="1:78" ht="18.75" customHeight="1" x14ac:dyDescent="0.15">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7.0000000000000007E-2</v>
      </c>
      <c r="Q10" s="38"/>
      <c r="R10" s="38"/>
      <c r="S10" s="38"/>
      <c r="T10" s="38"/>
      <c r="U10" s="38"/>
      <c r="V10" s="38"/>
      <c r="W10" s="38">
        <f>データ!Q6</f>
        <v>100</v>
      </c>
      <c r="X10" s="38"/>
      <c r="Y10" s="38"/>
      <c r="Z10" s="38"/>
      <c r="AA10" s="38"/>
      <c r="AB10" s="38"/>
      <c r="AC10" s="38"/>
      <c r="AD10" s="39">
        <f>データ!R6</f>
        <v>3341</v>
      </c>
      <c r="AE10" s="39"/>
      <c r="AF10" s="39"/>
      <c r="AG10" s="39"/>
      <c r="AH10" s="39"/>
      <c r="AI10" s="39"/>
      <c r="AJ10" s="39"/>
      <c r="AK10" s="2"/>
      <c r="AL10" s="39">
        <f>データ!V6</f>
        <v>167</v>
      </c>
      <c r="AM10" s="39"/>
      <c r="AN10" s="39"/>
      <c r="AO10" s="39"/>
      <c r="AP10" s="39"/>
      <c r="AQ10" s="39"/>
      <c r="AR10" s="39"/>
      <c r="AS10" s="39"/>
      <c r="AT10" s="38">
        <f>データ!W6</f>
        <v>0.33</v>
      </c>
      <c r="AU10" s="38"/>
      <c r="AV10" s="38"/>
      <c r="AW10" s="38"/>
      <c r="AX10" s="38"/>
      <c r="AY10" s="38"/>
      <c r="AZ10" s="38"/>
      <c r="BA10" s="38"/>
      <c r="BB10" s="38">
        <f>データ!X6</f>
        <v>506.06</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117</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118</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43</v>
      </c>
      <c r="O86" s="12" t="str">
        <f>データ!EO6</f>
        <v>【0.00】</v>
      </c>
    </row>
  </sheetData>
  <sheetProtection algorithmName="SHA-512" hashValue="tOC9vQyWyssnuebgAXjRq0KQpK6Vj0/KmE7ZjFpVg8gauALYBg6mca0FupcuNWFufqENjQeSPPPOBSNdNYCZZw==" saltValue="hqbRoobChv+mkxfH/Ec4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422029</v>
      </c>
      <c r="D6" s="19">
        <f t="shared" si="3"/>
        <v>47</v>
      </c>
      <c r="E6" s="19">
        <f t="shared" si="3"/>
        <v>17</v>
      </c>
      <c r="F6" s="19">
        <f t="shared" si="3"/>
        <v>6</v>
      </c>
      <c r="G6" s="19">
        <f t="shared" si="3"/>
        <v>0</v>
      </c>
      <c r="H6" s="19" t="str">
        <f t="shared" si="3"/>
        <v>長崎県　佐世保市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7.0000000000000007E-2</v>
      </c>
      <c r="Q6" s="20">
        <f t="shared" si="3"/>
        <v>100</v>
      </c>
      <c r="R6" s="20">
        <f t="shared" si="3"/>
        <v>3341</v>
      </c>
      <c r="S6" s="20">
        <f t="shared" si="3"/>
        <v>236906</v>
      </c>
      <c r="T6" s="20">
        <f t="shared" si="3"/>
        <v>426.01</v>
      </c>
      <c r="U6" s="20">
        <f t="shared" si="3"/>
        <v>556.1</v>
      </c>
      <c r="V6" s="20">
        <f t="shared" si="3"/>
        <v>167</v>
      </c>
      <c r="W6" s="20">
        <f t="shared" si="3"/>
        <v>0.33</v>
      </c>
      <c r="X6" s="20">
        <f t="shared" si="3"/>
        <v>506.06</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13141.18</v>
      </c>
      <c r="BG6" s="21">
        <f t="shared" ref="BG6:BO6" si="7">IF(BG7="",NA(),BG7)</f>
        <v>12094.51</v>
      </c>
      <c r="BH6" s="21">
        <f t="shared" si="7"/>
        <v>10929.82</v>
      </c>
      <c r="BI6" s="21">
        <f t="shared" si="7"/>
        <v>9710.7000000000007</v>
      </c>
      <c r="BJ6" s="21">
        <f t="shared" si="7"/>
        <v>8688.77</v>
      </c>
      <c r="BK6" s="21">
        <f t="shared" si="7"/>
        <v>998.42</v>
      </c>
      <c r="BL6" s="21">
        <f t="shared" si="7"/>
        <v>1095.52</v>
      </c>
      <c r="BM6" s="21">
        <f t="shared" si="7"/>
        <v>1056.55</v>
      </c>
      <c r="BN6" s="21">
        <f t="shared" si="7"/>
        <v>1278.54</v>
      </c>
      <c r="BO6" s="21">
        <f t="shared" si="7"/>
        <v>1149.7</v>
      </c>
      <c r="BP6" s="20" t="str">
        <f>IF(BP7="","",IF(BP7="-","【-】","【"&amp;SUBSTITUTE(TEXT(BP7,"#,##0.00"),"-","△")&amp;"】"))</f>
        <v>【1,069.89】</v>
      </c>
      <c r="BQ6" s="21">
        <f>IF(BQ7="",NA(),BQ7)</f>
        <v>25.87</v>
      </c>
      <c r="BR6" s="21">
        <f t="shared" ref="BR6:BZ6" si="8">IF(BR7="",NA(),BR7)</f>
        <v>24.62</v>
      </c>
      <c r="BS6" s="21">
        <f t="shared" si="8"/>
        <v>26.72</v>
      </c>
      <c r="BT6" s="21">
        <f t="shared" si="8"/>
        <v>33.25</v>
      </c>
      <c r="BU6" s="21">
        <f t="shared" si="8"/>
        <v>32.69</v>
      </c>
      <c r="BV6" s="21">
        <f t="shared" si="8"/>
        <v>41.41</v>
      </c>
      <c r="BW6" s="21">
        <f t="shared" si="8"/>
        <v>39.64</v>
      </c>
      <c r="BX6" s="21">
        <f t="shared" si="8"/>
        <v>40</v>
      </c>
      <c r="BY6" s="21">
        <f t="shared" si="8"/>
        <v>38.74</v>
      </c>
      <c r="BZ6" s="21">
        <f t="shared" si="8"/>
        <v>35.96</v>
      </c>
      <c r="CA6" s="20" t="str">
        <f>IF(CA7="","",IF(CA7="-","【-】","【"&amp;SUBSTITUTE(TEXT(CA7,"#,##0.00"),"-","△")&amp;"】"))</f>
        <v>【39.89】</v>
      </c>
      <c r="CB6" s="21">
        <f>IF(CB7="",NA(),CB7)</f>
        <v>644.96</v>
      </c>
      <c r="CC6" s="21">
        <f t="shared" ref="CC6:CK6" si="9">IF(CC7="",NA(),CC7)</f>
        <v>678.1</v>
      </c>
      <c r="CD6" s="21">
        <f t="shared" si="9"/>
        <v>634.04999999999995</v>
      </c>
      <c r="CE6" s="21">
        <f t="shared" si="9"/>
        <v>510.96</v>
      </c>
      <c r="CF6" s="21">
        <f t="shared" si="9"/>
        <v>510.9</v>
      </c>
      <c r="CG6" s="21">
        <f t="shared" si="9"/>
        <v>417.56</v>
      </c>
      <c r="CH6" s="21">
        <f t="shared" si="9"/>
        <v>449.72</v>
      </c>
      <c r="CI6" s="21">
        <f t="shared" si="9"/>
        <v>437.27</v>
      </c>
      <c r="CJ6" s="21">
        <f t="shared" si="9"/>
        <v>456.72</v>
      </c>
      <c r="CK6" s="21">
        <f t="shared" si="9"/>
        <v>481.96</v>
      </c>
      <c r="CL6" s="20" t="str">
        <f>IF(CL7="","",IF(CL7="-","【-】","【"&amp;SUBSTITUTE(TEXT(CL7,"#,##0.00"),"-","△")&amp;"】"))</f>
        <v>【426.52】</v>
      </c>
      <c r="CM6" s="21">
        <f>IF(CM7="",NA(),CM7)</f>
        <v>37.5</v>
      </c>
      <c r="CN6" s="21">
        <f t="shared" ref="CN6:CV6" si="10">IF(CN7="",NA(),CN7)</f>
        <v>37.5</v>
      </c>
      <c r="CO6" s="21">
        <f t="shared" si="10"/>
        <v>35.94</v>
      </c>
      <c r="CP6" s="21">
        <f t="shared" si="10"/>
        <v>35.94</v>
      </c>
      <c r="CQ6" s="21">
        <f t="shared" si="10"/>
        <v>35.94</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56.28</v>
      </c>
      <c r="CY6" s="21">
        <f t="shared" ref="CY6:DG6" si="11">IF(CY7="",NA(),CY7)</f>
        <v>54.71</v>
      </c>
      <c r="CZ6" s="21">
        <f t="shared" si="11"/>
        <v>54.65</v>
      </c>
      <c r="DA6" s="21">
        <f t="shared" si="11"/>
        <v>52.69</v>
      </c>
      <c r="DB6" s="21">
        <f t="shared" si="11"/>
        <v>52.69</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422029</v>
      </c>
      <c r="D7" s="23">
        <v>47</v>
      </c>
      <c r="E7" s="23">
        <v>17</v>
      </c>
      <c r="F7" s="23">
        <v>6</v>
      </c>
      <c r="G7" s="23">
        <v>0</v>
      </c>
      <c r="H7" s="23" t="s">
        <v>97</v>
      </c>
      <c r="I7" s="23" t="s">
        <v>98</v>
      </c>
      <c r="J7" s="23" t="s">
        <v>99</v>
      </c>
      <c r="K7" s="23" t="s">
        <v>100</v>
      </c>
      <c r="L7" s="23" t="s">
        <v>101</v>
      </c>
      <c r="M7" s="23" t="s">
        <v>102</v>
      </c>
      <c r="N7" s="24" t="s">
        <v>103</v>
      </c>
      <c r="O7" s="24" t="s">
        <v>104</v>
      </c>
      <c r="P7" s="24">
        <v>7.0000000000000007E-2</v>
      </c>
      <c r="Q7" s="24">
        <v>100</v>
      </c>
      <c r="R7" s="24">
        <v>3341</v>
      </c>
      <c r="S7" s="24">
        <v>236906</v>
      </c>
      <c r="T7" s="24">
        <v>426.01</v>
      </c>
      <c r="U7" s="24">
        <v>556.1</v>
      </c>
      <c r="V7" s="24">
        <v>167</v>
      </c>
      <c r="W7" s="24">
        <v>0.33</v>
      </c>
      <c r="X7" s="24">
        <v>506.06</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13141.18</v>
      </c>
      <c r="BG7" s="24">
        <v>12094.51</v>
      </c>
      <c r="BH7" s="24">
        <v>10929.82</v>
      </c>
      <c r="BI7" s="24">
        <v>9710.7000000000007</v>
      </c>
      <c r="BJ7" s="24">
        <v>8688.77</v>
      </c>
      <c r="BK7" s="24">
        <v>998.42</v>
      </c>
      <c r="BL7" s="24">
        <v>1095.52</v>
      </c>
      <c r="BM7" s="24">
        <v>1056.55</v>
      </c>
      <c r="BN7" s="24">
        <v>1278.54</v>
      </c>
      <c r="BO7" s="24">
        <v>1149.7</v>
      </c>
      <c r="BP7" s="24">
        <v>1069.8900000000001</v>
      </c>
      <c r="BQ7" s="24">
        <v>25.87</v>
      </c>
      <c r="BR7" s="24">
        <v>24.62</v>
      </c>
      <c r="BS7" s="24">
        <v>26.72</v>
      </c>
      <c r="BT7" s="24">
        <v>33.25</v>
      </c>
      <c r="BU7" s="24">
        <v>32.69</v>
      </c>
      <c r="BV7" s="24">
        <v>41.41</v>
      </c>
      <c r="BW7" s="24">
        <v>39.64</v>
      </c>
      <c r="BX7" s="24">
        <v>40</v>
      </c>
      <c r="BY7" s="24">
        <v>38.74</v>
      </c>
      <c r="BZ7" s="24">
        <v>35.96</v>
      </c>
      <c r="CA7" s="24">
        <v>39.89</v>
      </c>
      <c r="CB7" s="24">
        <v>644.96</v>
      </c>
      <c r="CC7" s="24">
        <v>678.1</v>
      </c>
      <c r="CD7" s="24">
        <v>634.04999999999995</v>
      </c>
      <c r="CE7" s="24">
        <v>510.96</v>
      </c>
      <c r="CF7" s="24">
        <v>510.9</v>
      </c>
      <c r="CG7" s="24">
        <v>417.56</v>
      </c>
      <c r="CH7" s="24">
        <v>449.72</v>
      </c>
      <c r="CI7" s="24">
        <v>437.27</v>
      </c>
      <c r="CJ7" s="24">
        <v>456.72</v>
      </c>
      <c r="CK7" s="24">
        <v>481.96</v>
      </c>
      <c r="CL7" s="24">
        <v>426.52</v>
      </c>
      <c r="CM7" s="24">
        <v>37.5</v>
      </c>
      <c r="CN7" s="24">
        <v>37.5</v>
      </c>
      <c r="CO7" s="24">
        <v>35.94</v>
      </c>
      <c r="CP7" s="24">
        <v>35.94</v>
      </c>
      <c r="CQ7" s="24">
        <v>35.94</v>
      </c>
      <c r="CR7" s="24">
        <v>32.479999999999997</v>
      </c>
      <c r="CS7" s="24">
        <v>30.19</v>
      </c>
      <c r="CT7" s="24">
        <v>28.77</v>
      </c>
      <c r="CU7" s="24">
        <v>26.22</v>
      </c>
      <c r="CV7" s="24">
        <v>26.12</v>
      </c>
      <c r="CW7" s="24">
        <v>28.16</v>
      </c>
      <c r="CX7" s="24">
        <v>56.28</v>
      </c>
      <c r="CY7" s="24">
        <v>54.71</v>
      </c>
      <c r="CZ7" s="24">
        <v>54.65</v>
      </c>
      <c r="DA7" s="24">
        <v>52.69</v>
      </c>
      <c r="DB7" s="24">
        <v>52.69</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伊藤真二</cp:lastModifiedBy>
  <dcterms:created xsi:type="dcterms:W3CDTF">2025-01-24T07:38:28Z</dcterms:created>
  <dcterms:modified xsi:type="dcterms:W3CDTF">2025-02-28T04:28:50Z</dcterms:modified>
  <cp:category/>
</cp:coreProperties>
</file>