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suidoC\作業用\01事業管理課\01管理係\○下水３条データ\☆支出データ\04事業管理課（旧町）\R6決算（事業管理課（旧町））\03照会回答\00財政課\済\7.1.22【財政課：127(月)〆】【長崎県市町村課：128〆】公営企業に係る経営比較分析表（令和5年度決算）の分析等について\04県修正\提出\"/>
    </mc:Choice>
  </mc:AlternateContent>
  <workbookProtection workbookAlgorithmName="SHA-512" workbookHashValue="1HyCKeM9wE18yATJZuBPdKdJR5t2xdVMUpaQZg3MUtIxVlzkKfk6MXsOz5EM6Fy0aT7cWiB251112Oj1ajsarQ==" workbookSaltValue="5f1JlY03e6wIYtGW8wjyBg==" workbookSpinCount="100000" lockStructure="1"/>
  <bookViews>
    <workbookView xWindow="-120" yWindow="-120" windowWidth="29040" windowHeight="1584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86" i="4"/>
  <c r="H86" i="4"/>
  <c r="E86" i="4"/>
  <c r="AT10" i="4"/>
  <c r="I10" i="4"/>
  <c r="AL8" i="4"/>
  <c r="P8" i="4"/>
</calcChain>
</file>

<file path=xl/sharedStrings.xml><?xml version="1.0" encoding="utf-8"?>
<sst xmlns="http://schemas.openxmlformats.org/spreadsheetml/2006/main" count="236" uniqueCount="118">
  <si>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</si>
  <si>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</si>
  <si>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</si>
  <si>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</si>
  <si>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</si>
  <si>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</si>
  <si>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</si>
  <si>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</si>
  <si>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</si>
  <si>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</si>
  <si>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</si>
  <si>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</si>
  <si>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</si>
  <si>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</si>
  <si>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</si>
  <si>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</si>
  <si>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</si>
  <si>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</si>
  <si>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</si>
  <si>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</si>
  <si>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</si>
  <si>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</si>
  <si>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</si>
  <si>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</si>
  <si>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</si>
  <si>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</si>
  <si>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</si>
  <si>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</si>
  <si>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</si>
  <si>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</si>
  <si>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</si>
  <si>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</si>
  <si>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</si>
  <si>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</si>
  <si>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</si>
  <si>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</si>
  <si>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</si>
  <si>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</si>
  <si>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</si>
  <si>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</si>
  <si>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</si>
  <si>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</si>
  <si>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</si>
  <si>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</si>
  <si>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</si>
  <si>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</si>
  <si>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</si>
  <si>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</si>
  <si>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</si>
  <si>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</si>
  <si>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</si>
  <si>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</si>
  <si>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</si>
  <si>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</si>
  <si>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</si>
  <si>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</si>
  <si>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</si>
  <si>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</si>
  <si>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</si>
  <si>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</si>
  <si>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</si>
  <si>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</si>
  <si>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</si>
  <si>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</si>
  <si>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</si>
  <si>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</si>
  <si>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</si>
  <si>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</si>
  <si>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</si>
  <si>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</si>
  <si>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</si>
  <si>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</si>
  <si>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</si>
  <si>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</si>
  <si>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</si>
  <si>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</si>
  <si>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</si>
  <si>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</si>
  <si>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</si>
  <si>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</si>
  <si>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</si>
  <si>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</si>
  <si>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</si>
  <si>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</si>
  <si>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</si>
  <si>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</si>
  <si>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</si>
  <si>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</si>
  <si>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</si>
  <si>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</si>
  <si>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</si>
  <si>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</si>
  <si>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</si>
  <si>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</si>
  <si>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</si>
  <si>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</si>
  <si>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</si>
  <si>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長崎市</t>
  </si>
  <si>
    <t>法非適用</t>
  </si>
  <si>
    <t>下水道事業</t>
  </si>
  <si>
    <t>漁業集落排水</t>
  </si>
  <si>
    <t>H1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</si>
  <si>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</si>
  <si>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</si>
  <si>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</si>
  <si>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</si>
  <si>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</si>
  <si>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</si>
  <si>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</si>
  <si>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</si>
  <si>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</si>
  <si>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</si>
  <si>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</si>
  <si>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</si>
  <si>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</si>
  <si>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本市の漁業集落排水施設は、平成3年度から平成10年度にかけて供用が開始された施設であり、施設の老朽化の状況は異なるが、今後各施設の老朽化が進んでいく。
　適切な維持管理及びその効率化に努めるとともに、公共下水道への統合を進め、事故の未然防止や維持管理費用の抑制を図っていく必要がある。</t>
    <phoneticPr fontId="4"/>
  </si>
  <si>
    <r>
      <t xml:space="preserve">　人口減少により、使用料の増は見込めないことから、一部施設を除き、公共下水道へ統合していくこととしている。
　また、令和６年４月１日から地方公営企業法の規定の全部を適用し、下水道事業との一体的な事業運営により、経営の効率化を図っている。
</t>
    </r>
    <r>
      <rPr>
        <sz val="11"/>
        <color rgb="FF00B0F0"/>
        <rFont val="ＭＳ ゴシック"/>
        <family val="3"/>
        <charset val="128"/>
      </rPr>
      <t/>
    </r>
    <rPh sb="76" eb="78">
      <t>キテイ</t>
    </rPh>
    <rPh sb="105" eb="107">
      <t>ケイエイ</t>
    </rPh>
    <rPh sb="108" eb="111">
      <t>コウリツカ</t>
    </rPh>
    <rPh sb="112" eb="113">
      <t>ハカ</t>
    </rPh>
    <phoneticPr fontId="4"/>
  </si>
  <si>
    <t>　令和６年４月１日から地方公営企業法の規定の全部を適用し、令和６年３月３１日をもって打ち切り決算を行ったことにより、未収金及び未払金を下水道事業会計に引き継いでいる。この特殊事情により、令和５年度の指標に影響が出ている。
　「①収益的収支比率」は、収支が赤字であることから、50～60%台で推移しており、収支不足分については一般会計からの繰入金で補填されている。なお、令和５年度の指標が上昇しているのは、前述の特殊事情によるものである。
　「④企業債残高対事業規模比率」については、企業債残高が減少していることから、前年度より減少している。
　「⑤経費回収率」は、類似団体平均値を下回る40～50%台で推移している。これは、使用料が公共下水道と同水準とする一方で、小規模な処理施設が分散しているため、維持管理費に多額の費用を要しているためである。なお、令和５年度の指標が上昇しているのは、前述の特殊事情によるものである。
　「⑥汚水処理原価」は、類似団体平均値を上回っており、一部施設を除き、公共下水道への統合を進めていくこととしている。
　「⑦施設利用率」は,類似団体平均値を上回っているが、人口減少を踏まえ、一部施設を除き、公共下水道への統合を進めていくこととしている。
　「⑧水洗化率」は、類似団体平均値を上回っているが、使用料収入の確保のためにも、引き続き水洗化勧奨を行うこととしている。</t>
    <rPh sb="19" eb="21">
      <t>キテイ</t>
    </rPh>
    <rPh sb="193" eb="195">
      <t>ジョウショウ</t>
    </rPh>
    <rPh sb="486" eb="487">
      <t>ウエ</t>
    </rPh>
    <rPh sb="494" eb="498">
      <t>ジンコウゲンショウ</t>
    </rPh>
    <rPh sb="499" eb="500">
      <t>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</si>
</sst>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B0F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9-483C-B125-05FCECBEC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1.6</c:v>
                </c:pt>
                <c:pt idx="2" formatCode="#,##0.00;&quot;△&quot;#,##0.00">
                  <c:v>0</c:v>
                </c:pt>
                <c:pt idx="3">
                  <c:v>0.02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9-483C-B125-05FCECBEC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34.61</c:v>
                </c:pt>
                <c:pt idx="1">
                  <c:v>34.25</c:v>
                </c:pt>
                <c:pt idx="2">
                  <c:v>33.68</c:v>
                </c:pt>
                <c:pt idx="3">
                  <c:v>32.85</c:v>
                </c:pt>
                <c:pt idx="4">
                  <c:v>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1-469F-A58D-C2E0A6B74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32.479999999999997</c:v>
                </c:pt>
                <c:pt idx="1">
                  <c:v>30.19</c:v>
                </c:pt>
                <c:pt idx="2">
                  <c:v>40.11</c:v>
                </c:pt>
                <c:pt idx="3">
                  <c:v>37.67</c:v>
                </c:pt>
                <c:pt idx="4">
                  <c:v>30.99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1-469F-A58D-C2E0A6B74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88.36</c:v>
                </c:pt>
                <c:pt idx="1">
                  <c:v>88.81</c:v>
                </c:pt>
                <c:pt idx="2">
                  <c:v>89.74</c:v>
                </c:pt>
                <c:pt idx="3">
                  <c:v>89.6</c:v>
                </c:pt>
                <c:pt idx="4">
                  <c:v>89.65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F-472E-81DB-413EEE938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79.2</c:v>
                </c:pt>
                <c:pt idx="1">
                  <c:v>79.09</c:v>
                </c:pt>
                <c:pt idx="2">
                  <c:v>87.61</c:v>
                </c:pt>
                <c:pt idx="3">
                  <c:v>87.94</c:v>
                </c:pt>
                <c:pt idx="4">
                  <c:v>85.45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F-472E-81DB-413EEE938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60.7</c:v>
                </c:pt>
                <c:pt idx="1">
                  <c:v>57.63</c:v>
                </c:pt>
                <c:pt idx="2">
                  <c:v>57.13</c:v>
                </c:pt>
                <c:pt idx="3">
                  <c:v>54.67</c:v>
                </c:pt>
                <c:pt idx="4">
                  <c:v>66.680000000000007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E-4CE0-9429-0D36DD3CC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E-4CE0-9429-0D36DD3CC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C-4CFC-9D6B-823A0D0DD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C-4CFC-9D6B-823A0D0DD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E-4E50-AF6A-6C45127A2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3E-4E50-AF6A-6C45127A2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A-4278-8A70-CE6EAFEEA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A-4278-8A70-CE6EAFEEA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5-4FBE-9751-36FACA847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5-4FBE-9751-36FACA847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205.77</c:v>
                </c:pt>
                <c:pt idx="1">
                  <c:v>218.97</c:v>
                </c:pt>
                <c:pt idx="2">
                  <c:v>185.63</c:v>
                </c:pt>
                <c:pt idx="3">
                  <c:v>146.81</c:v>
                </c:pt>
                <c:pt idx="4">
                  <c:v>110.58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A-4813-8716-034CAE465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998.42</c:v>
                </c:pt>
                <c:pt idx="1">
                  <c:v>1095.52</c:v>
                </c:pt>
                <c:pt idx="2">
                  <c:v>733.23</c:v>
                </c:pt>
                <c:pt idx="3">
                  <c:v>607.88</c:v>
                </c:pt>
                <c:pt idx="4">
                  <c:v>892.29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EA-4813-8716-034CAE465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48.43</c:v>
                </c:pt>
                <c:pt idx="1">
                  <c:v>43.81</c:v>
                </c:pt>
                <c:pt idx="2">
                  <c:v>44.99</c:v>
                </c:pt>
                <c:pt idx="3">
                  <c:v>42.95</c:v>
                </c:pt>
                <c:pt idx="4">
                  <c:v>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3-4998-BF35-780B8DC01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41.41</c:v>
                </c:pt>
                <c:pt idx="1">
                  <c:v>39.64</c:v>
                </c:pt>
                <c:pt idx="2">
                  <c:v>54.39</c:v>
                </c:pt>
                <c:pt idx="3">
                  <c:v>48.98</c:v>
                </c:pt>
                <c:pt idx="4">
                  <c:v>46.45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13-4998-BF35-780B8DC01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453.78</c:v>
                </c:pt>
                <c:pt idx="1">
                  <c:v>459</c:v>
                </c:pt>
                <c:pt idx="2">
                  <c:v>465.35</c:v>
                </c:pt>
                <c:pt idx="3">
                  <c:v>501.67</c:v>
                </c:pt>
                <c:pt idx="4">
                  <c:v>398.12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A-4078-A69E-889CE8308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417.56</c:v>
                </c:pt>
                <c:pt idx="1">
                  <c:v>449.72</c:v>
                </c:pt>
                <c:pt idx="2">
                  <c:v>318.06</c:v>
                </c:pt>
                <c:pt idx="3">
                  <c:v>362.51</c:v>
                </c:pt>
                <c:pt idx="4">
                  <c:v>361.83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1A-4078-A69E-889CE8308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【1,069.89】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E16" zoomScaleNormal="100" workbookViewId="0">
      <selection activeCell="CB36" sqref="CB3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</row>
    <row r="3" spans="1:78" ht="9.75" customHeight="1" x14ac:dyDescent="0.2">
      <c r="A3" s="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</row>
    <row r="4" spans="1:78" ht="9.75" customHeight="1" x14ac:dyDescent="0.2">
      <c r="A4" s="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3" t="str">
        <f>データ!H6</f>
        <v>長崎県　長崎市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6" t="s">
        <v>1</v>
      </c>
      <c r="C7" s="56"/>
      <c r="D7" s="56"/>
      <c r="E7" s="56"/>
      <c r="F7" s="56"/>
      <c r="G7" s="56"/>
      <c r="H7" s="56"/>
      <c r="I7" s="56" t="s">
        <v>2</v>
      </c>
      <c r="J7" s="56"/>
      <c r="K7" s="56"/>
      <c r="L7" s="56"/>
      <c r="M7" s="56"/>
      <c r="N7" s="56"/>
      <c r="O7" s="56"/>
      <c r="P7" s="56" t="s">
        <v>3</v>
      </c>
      <c r="Q7" s="56"/>
      <c r="R7" s="56"/>
      <c r="S7" s="56"/>
      <c r="T7" s="56"/>
      <c r="U7" s="56"/>
      <c r="V7" s="56"/>
      <c r="W7" s="56" t="s">
        <v>4</v>
      </c>
      <c r="X7" s="56"/>
      <c r="Y7" s="56"/>
      <c r="Z7" s="56"/>
      <c r="AA7" s="56"/>
      <c r="AB7" s="56"/>
      <c r="AC7" s="56"/>
      <c r="AD7" s="56" t="s">
        <v>5</v>
      </c>
      <c r="AE7" s="56"/>
      <c r="AF7" s="56"/>
      <c r="AG7" s="56"/>
      <c r="AH7" s="56"/>
      <c r="AI7" s="56"/>
      <c r="AJ7" s="56"/>
      <c r="AK7" s="3"/>
      <c r="AL7" s="56" t="s">
        <v>6</v>
      </c>
      <c r="AM7" s="56"/>
      <c r="AN7" s="56"/>
      <c r="AO7" s="56"/>
      <c r="AP7" s="56"/>
      <c r="AQ7" s="56"/>
      <c r="AR7" s="56"/>
      <c r="AS7" s="56"/>
      <c r="AT7" s="56" t="s">
        <v>7</v>
      </c>
      <c r="AU7" s="56"/>
      <c r="AV7" s="56"/>
      <c r="AW7" s="56"/>
      <c r="AX7" s="56"/>
      <c r="AY7" s="56"/>
      <c r="AZ7" s="56"/>
      <c r="BA7" s="56"/>
      <c r="BB7" s="56" t="s">
        <v>8</v>
      </c>
      <c r="BC7" s="56"/>
      <c r="BD7" s="56"/>
      <c r="BE7" s="56"/>
      <c r="BF7" s="56"/>
      <c r="BG7" s="56"/>
      <c r="BH7" s="56"/>
      <c r="BI7" s="56"/>
      <c r="BJ7" s="3"/>
      <c r="BK7" s="3"/>
      <c r="BL7" s="74" t="s">
        <v>9</v>
      </c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6"/>
    </row>
    <row r="8" spans="1:78" ht="18.75" customHeight="1" x14ac:dyDescent="0.2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H1</v>
      </c>
      <c r="X8" s="70"/>
      <c r="Y8" s="70"/>
      <c r="Z8" s="70"/>
      <c r="AA8" s="70"/>
      <c r="AB8" s="70"/>
      <c r="AC8" s="70"/>
      <c r="AD8" s="71" t="str">
        <f>データ!$M$6</f>
        <v>非設置</v>
      </c>
      <c r="AE8" s="71"/>
      <c r="AF8" s="71"/>
      <c r="AG8" s="71"/>
      <c r="AH8" s="71"/>
      <c r="AI8" s="71"/>
      <c r="AJ8" s="71"/>
      <c r="AK8" s="3"/>
      <c r="AL8" s="50">
        <f>データ!S6</f>
        <v>395843</v>
      </c>
      <c r="AM8" s="50"/>
      <c r="AN8" s="50"/>
      <c r="AO8" s="50"/>
      <c r="AP8" s="50"/>
      <c r="AQ8" s="50"/>
      <c r="AR8" s="50"/>
      <c r="AS8" s="50"/>
      <c r="AT8" s="51">
        <f>データ!T6</f>
        <v>405.69</v>
      </c>
      <c r="AU8" s="51"/>
      <c r="AV8" s="51"/>
      <c r="AW8" s="51"/>
      <c r="AX8" s="51"/>
      <c r="AY8" s="51"/>
      <c r="AZ8" s="51"/>
      <c r="BA8" s="51"/>
      <c r="BB8" s="51">
        <f>データ!U6</f>
        <v>975.73</v>
      </c>
      <c r="BC8" s="51"/>
      <c r="BD8" s="51"/>
      <c r="BE8" s="51"/>
      <c r="BF8" s="51"/>
      <c r="BG8" s="51"/>
      <c r="BH8" s="51"/>
      <c r="BI8" s="51"/>
      <c r="BJ8" s="3"/>
      <c r="BK8" s="3"/>
      <c r="BL8" s="66" t="s">
        <v>10</v>
      </c>
      <c r="BM8" s="67"/>
      <c r="BN8" s="68" t="s">
        <v>11</v>
      </c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9"/>
    </row>
    <row r="9" spans="1:78" ht="18.75" customHeight="1" x14ac:dyDescent="0.2">
      <c r="A9" s="2"/>
      <c r="B9" s="56" t="s">
        <v>12</v>
      </c>
      <c r="C9" s="56"/>
      <c r="D9" s="56"/>
      <c r="E9" s="56"/>
      <c r="F9" s="56"/>
      <c r="G9" s="56"/>
      <c r="H9" s="56"/>
      <c r="I9" s="56" t="s">
        <v>13</v>
      </c>
      <c r="J9" s="56"/>
      <c r="K9" s="56"/>
      <c r="L9" s="56"/>
      <c r="M9" s="56"/>
      <c r="N9" s="56"/>
      <c r="O9" s="56"/>
      <c r="P9" s="56" t="s">
        <v>14</v>
      </c>
      <c r="Q9" s="56"/>
      <c r="R9" s="56"/>
      <c r="S9" s="56"/>
      <c r="T9" s="56"/>
      <c r="U9" s="56"/>
      <c r="V9" s="56"/>
      <c r="W9" s="56" t="s">
        <v>15</v>
      </c>
      <c r="X9" s="56"/>
      <c r="Y9" s="56"/>
      <c r="Z9" s="56"/>
      <c r="AA9" s="56"/>
      <c r="AB9" s="56"/>
      <c r="AC9" s="56"/>
      <c r="AD9" s="56" t="s">
        <v>16</v>
      </c>
      <c r="AE9" s="56"/>
      <c r="AF9" s="56"/>
      <c r="AG9" s="56"/>
      <c r="AH9" s="56"/>
      <c r="AI9" s="56"/>
      <c r="AJ9" s="56"/>
      <c r="AK9" s="3"/>
      <c r="AL9" s="56" t="s">
        <v>17</v>
      </c>
      <c r="AM9" s="56"/>
      <c r="AN9" s="56"/>
      <c r="AO9" s="56"/>
      <c r="AP9" s="56"/>
      <c r="AQ9" s="56"/>
      <c r="AR9" s="56"/>
      <c r="AS9" s="56"/>
      <c r="AT9" s="56" t="s">
        <v>18</v>
      </c>
      <c r="AU9" s="56"/>
      <c r="AV9" s="56"/>
      <c r="AW9" s="56"/>
      <c r="AX9" s="56"/>
      <c r="AY9" s="56"/>
      <c r="AZ9" s="56"/>
      <c r="BA9" s="56"/>
      <c r="BB9" s="56" t="s">
        <v>19</v>
      </c>
      <c r="BC9" s="56"/>
      <c r="BD9" s="56"/>
      <c r="BE9" s="56"/>
      <c r="BF9" s="56"/>
      <c r="BG9" s="56"/>
      <c r="BH9" s="56"/>
      <c r="BI9" s="56"/>
      <c r="BJ9" s="3"/>
      <c r="BK9" s="3"/>
      <c r="BL9" s="57" t="s">
        <v>20</v>
      </c>
      <c r="BM9" s="58"/>
      <c r="BN9" s="59" t="s">
        <v>21</v>
      </c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60"/>
    </row>
    <row r="10" spans="1:78" ht="18.75" customHeight="1" x14ac:dyDescent="0.2">
      <c r="A10" s="2"/>
      <c r="B10" s="51" t="str">
        <f>データ!N6</f>
        <v>-</v>
      </c>
      <c r="C10" s="51"/>
      <c r="D10" s="51"/>
      <c r="E10" s="51"/>
      <c r="F10" s="51"/>
      <c r="G10" s="51"/>
      <c r="H10" s="51"/>
      <c r="I10" s="51" t="str">
        <f>データ!O6</f>
        <v>該当数値なし</v>
      </c>
      <c r="J10" s="51"/>
      <c r="K10" s="51"/>
      <c r="L10" s="51"/>
      <c r="M10" s="51"/>
      <c r="N10" s="51"/>
      <c r="O10" s="51"/>
      <c r="P10" s="51">
        <f>データ!P6</f>
        <v>0.54</v>
      </c>
      <c r="Q10" s="51"/>
      <c r="R10" s="51"/>
      <c r="S10" s="51"/>
      <c r="T10" s="51"/>
      <c r="U10" s="51"/>
      <c r="V10" s="51"/>
      <c r="W10" s="51">
        <f>データ!Q6</f>
        <v>84.28</v>
      </c>
      <c r="X10" s="51"/>
      <c r="Y10" s="51"/>
      <c r="Z10" s="51"/>
      <c r="AA10" s="51"/>
      <c r="AB10" s="51"/>
      <c r="AC10" s="51"/>
      <c r="AD10" s="50">
        <f>データ!R6</f>
        <v>3300</v>
      </c>
      <c r="AE10" s="50"/>
      <c r="AF10" s="50"/>
      <c r="AG10" s="50"/>
      <c r="AH10" s="50"/>
      <c r="AI10" s="50"/>
      <c r="AJ10" s="50"/>
      <c r="AK10" s="2"/>
      <c r="AL10" s="50">
        <f>データ!V6</f>
        <v>2106</v>
      </c>
      <c r="AM10" s="50"/>
      <c r="AN10" s="50"/>
      <c r="AO10" s="50"/>
      <c r="AP10" s="50"/>
      <c r="AQ10" s="50"/>
      <c r="AR10" s="50"/>
      <c r="AS10" s="50"/>
      <c r="AT10" s="51">
        <f>データ!W6</f>
        <v>1.4</v>
      </c>
      <c r="AU10" s="51"/>
      <c r="AV10" s="51"/>
      <c r="AW10" s="51"/>
      <c r="AX10" s="51"/>
      <c r="AY10" s="51"/>
      <c r="AZ10" s="51"/>
      <c r="BA10" s="51"/>
      <c r="BB10" s="51">
        <f>データ!X6</f>
        <v>1504.29</v>
      </c>
      <c r="BC10" s="51"/>
      <c r="BD10" s="51"/>
      <c r="BE10" s="51"/>
      <c r="BF10" s="51"/>
      <c r="BG10" s="51"/>
      <c r="BH10" s="51"/>
      <c r="BI10" s="51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24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 x14ac:dyDescent="0.2">
      <c r="A14" s="2"/>
      <c r="B14" s="63" t="s">
        <v>25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49" t="s">
        <v>30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【1,069.89】</v>
      </c>
      <c r="I86" s="12" t="str">
        <f>データ!CA6</f>
        <v>【39.89】</v>
      </c>
      <c r="J86" s="12" t="str">
        <f>データ!CL6</f>
        <v>【426.52】</v>
      </c>
      <c r="K86" s="12" t="str">
        <f>データ!CW6</f>
        <v>【28.16】</v>
      </c>
      <c r="L86" s="12" t="str">
        <f>データ!DH6</f>
        <v>【80.73】</v>
      </c>
      <c r="M86" s="12" t="s">
        <v>43</v>
      </c>
      <c r="N86" s="12" t="s">
        <v>43</v>
      </c>
      <c r="O86" s="12" t="str">
        <f>データ!EO6</f>
        <v>【0.00】</v>
      </c>
    </row>
  </sheetData>
  <sheetProtection algorithmName="SHA-512" hashValue="f132rBQQOYppPA8YOvpiEGmrAuBtAC8sF0x5fQUU8yHoyuFwnhSrteqZIQU+GiPFRrDECRp7JKuXYRv6KJcyfw==" saltValue="ACw3Mp5Uq4t3dvnFqaF9v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8" t="s">
        <v>53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55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57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58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60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61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63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64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65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66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67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2023</v>
      </c>
      <c r="C6" s="19">
        <f t="shared" ref="C6:X6" si="3">C7</f>
        <v>422011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長崎県　長崎市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0.54</v>
      </c>
      <c r="Q6" s="20">
        <f t="shared" si="3"/>
        <v>84.28</v>
      </c>
      <c r="R6" s="20">
        <f t="shared" si="3"/>
        <v>3300</v>
      </c>
      <c r="S6" s="20">
        <f t="shared" si="3"/>
        <v>395843</v>
      </c>
      <c r="T6" s="20">
        <f t="shared" si="3"/>
        <v>405.69</v>
      </c>
      <c r="U6" s="20">
        <f t="shared" si="3"/>
        <v>975.73</v>
      </c>
      <c r="V6" s="20">
        <f t="shared" si="3"/>
        <v>2106</v>
      </c>
      <c r="W6" s="20">
        <f t="shared" si="3"/>
        <v>1.4</v>
      </c>
      <c r="X6" s="20">
        <f t="shared" si="3"/>
        <v>1504.29</v>
      </c>
      <c r="Y6" s="21">
        <f>IF(Y7="",NA(),Y7)</f>
        <v>60.7</v>
      </c>
      <c r="Z6" s="21">
        <f t="shared" ref="Z6:AH6" si="4">IF(Z7="",NA(),Z7)</f>
        <v>57.63</v>
      </c>
      <c r="AA6" s="21">
        <f t="shared" si="4"/>
        <v>57.13</v>
      </c>
      <c r="AB6" s="21">
        <f t="shared" si="4"/>
        <v>54.67</v>
      </c>
      <c r="AC6" s="21">
        <f t="shared" si="4"/>
        <v>66.680000000000007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205.77</v>
      </c>
      <c r="BG6" s="21">
        <f t="shared" ref="BG6:BO6" si="7">IF(BG7="",NA(),BG7)</f>
        <v>218.97</v>
      </c>
      <c r="BH6" s="21">
        <f t="shared" si="7"/>
        <v>185.63</v>
      </c>
      <c r="BI6" s="21">
        <f t="shared" si="7"/>
        <v>146.81</v>
      </c>
      <c r="BJ6" s="21">
        <f t="shared" si="7"/>
        <v>110.58</v>
      </c>
      <c r="BK6" s="21">
        <f t="shared" si="7"/>
        <v>998.42</v>
      </c>
      <c r="BL6" s="21">
        <f t="shared" si="7"/>
        <v>1095.52</v>
      </c>
      <c r="BM6" s="21">
        <f t="shared" si="7"/>
        <v>733.23</v>
      </c>
      <c r="BN6" s="21">
        <f t="shared" si="7"/>
        <v>607.88</v>
      </c>
      <c r="BO6" s="21">
        <f t="shared" si="7"/>
        <v>892.29</v>
      </c>
      <c r="BP6" s="20" t="str">
        <f>IF(BP7="","",IF(BP7="-","【-】","【"&amp;SUBSTITUTE(TEXT(BP7,"#,##0.00"),"-","△")&amp;"】"))</f>
        <v>【1,069.89】</v>
      </c>
      <c r="BQ6" s="21">
        <f>IF(BQ7="",NA(),BQ7)</f>
        <v>48.43</v>
      </c>
      <c r="BR6" s="21">
        <f t="shared" ref="BR6:BZ6" si="8">IF(BR7="",NA(),BR7)</f>
        <v>43.81</v>
      </c>
      <c r="BS6" s="21">
        <f t="shared" si="8"/>
        <v>44.99</v>
      </c>
      <c r="BT6" s="21">
        <f t="shared" si="8"/>
        <v>42.95</v>
      </c>
      <c r="BU6" s="21">
        <f t="shared" si="8"/>
        <v>55.2</v>
      </c>
      <c r="BV6" s="21">
        <f t="shared" si="8"/>
        <v>41.41</v>
      </c>
      <c r="BW6" s="21">
        <f t="shared" si="8"/>
        <v>39.64</v>
      </c>
      <c r="BX6" s="21">
        <f t="shared" si="8"/>
        <v>54.39</v>
      </c>
      <c r="BY6" s="21">
        <f t="shared" si="8"/>
        <v>48.98</v>
      </c>
      <c r="BZ6" s="21">
        <f t="shared" si="8"/>
        <v>46.45</v>
      </c>
      <c r="CA6" s="20" t="str">
        <f>IF(CA7="","",IF(CA7="-","【-】","【"&amp;SUBSTITUTE(TEXT(CA7,"#,##0.00"),"-","△")&amp;"】"))</f>
        <v>【39.89】</v>
      </c>
      <c r="CB6" s="21">
        <f>IF(CB7="",NA(),CB7)</f>
        <v>453.78</v>
      </c>
      <c r="CC6" s="21">
        <f t="shared" ref="CC6:CK6" si="9">IF(CC7="",NA(),CC7)</f>
        <v>459</v>
      </c>
      <c r="CD6" s="21">
        <f t="shared" si="9"/>
        <v>465.35</v>
      </c>
      <c r="CE6" s="21">
        <f t="shared" si="9"/>
        <v>501.67</v>
      </c>
      <c r="CF6" s="21">
        <f t="shared" si="9"/>
        <v>398.12</v>
      </c>
      <c r="CG6" s="21">
        <f t="shared" si="9"/>
        <v>417.56</v>
      </c>
      <c r="CH6" s="21">
        <f t="shared" si="9"/>
        <v>449.72</v>
      </c>
      <c r="CI6" s="21">
        <f t="shared" si="9"/>
        <v>318.06</v>
      </c>
      <c r="CJ6" s="21">
        <f t="shared" si="9"/>
        <v>362.51</v>
      </c>
      <c r="CK6" s="21">
        <f t="shared" si="9"/>
        <v>361.83</v>
      </c>
      <c r="CL6" s="20" t="str">
        <f>IF(CL7="","",IF(CL7="-","【-】","【"&amp;SUBSTITUTE(TEXT(CL7,"#,##0.00"),"-","△")&amp;"】"))</f>
        <v>【426.52】</v>
      </c>
      <c r="CM6" s="21">
        <f>IF(CM7="",NA(),CM7)</f>
        <v>34.61</v>
      </c>
      <c r="CN6" s="21">
        <f t="shared" ref="CN6:CV6" si="10">IF(CN7="",NA(),CN7)</f>
        <v>34.25</v>
      </c>
      <c r="CO6" s="21">
        <f t="shared" si="10"/>
        <v>33.68</v>
      </c>
      <c r="CP6" s="21">
        <f t="shared" si="10"/>
        <v>32.85</v>
      </c>
      <c r="CQ6" s="21">
        <f t="shared" si="10"/>
        <v>32.9</v>
      </c>
      <c r="CR6" s="21">
        <f t="shared" si="10"/>
        <v>32.479999999999997</v>
      </c>
      <c r="CS6" s="21">
        <f t="shared" si="10"/>
        <v>30.19</v>
      </c>
      <c r="CT6" s="21">
        <f t="shared" si="10"/>
        <v>40.11</v>
      </c>
      <c r="CU6" s="21">
        <f t="shared" si="10"/>
        <v>37.67</v>
      </c>
      <c r="CV6" s="21">
        <f t="shared" si="10"/>
        <v>30.99</v>
      </c>
      <c r="CW6" s="20" t="str">
        <f>IF(CW7="","",IF(CW7="-","【-】","【"&amp;SUBSTITUTE(TEXT(CW7,"#,##0.00"),"-","△")&amp;"】"))</f>
        <v>【28.16】</v>
      </c>
      <c r="CX6" s="21">
        <f>IF(CX7="",NA(),CX7)</f>
        <v>88.36</v>
      </c>
      <c r="CY6" s="21">
        <f t="shared" ref="CY6:DG6" si="11">IF(CY7="",NA(),CY7)</f>
        <v>88.81</v>
      </c>
      <c r="CZ6" s="21">
        <f t="shared" si="11"/>
        <v>89.74</v>
      </c>
      <c r="DA6" s="21">
        <f t="shared" si="11"/>
        <v>89.6</v>
      </c>
      <c r="DB6" s="21">
        <f t="shared" si="11"/>
        <v>89.65</v>
      </c>
      <c r="DC6" s="21">
        <f t="shared" si="11"/>
        <v>79.2</v>
      </c>
      <c r="DD6" s="21">
        <f t="shared" si="11"/>
        <v>79.09</v>
      </c>
      <c r="DE6" s="21">
        <f t="shared" si="11"/>
        <v>87.61</v>
      </c>
      <c r="DF6" s="21">
        <f t="shared" si="11"/>
        <v>87.94</v>
      </c>
      <c r="DG6" s="21">
        <f t="shared" si="11"/>
        <v>85.45</v>
      </c>
      <c r="DH6" s="20" t="str">
        <f>IF(DH7="","",IF(DH7="-","【-】","【"&amp;SUBSTITUTE(TEXT(DH7,"#,##0.00"),"-","△")&amp;"】"))</f>
        <v>【80.73】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1.6</v>
      </c>
      <c r="EL6" s="20">
        <f t="shared" si="14"/>
        <v>0</v>
      </c>
      <c r="EM6" s="21">
        <f t="shared" si="14"/>
        <v>0.02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2">
      <c r="A7" s="14"/>
      <c r="B7" s="23">
        <v>2023</v>
      </c>
      <c r="C7" s="23">
        <v>422011</v>
      </c>
      <c r="D7" s="23">
        <v>47</v>
      </c>
      <c r="E7" s="23">
        <v>17</v>
      </c>
      <c r="F7" s="23">
        <v>6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0.54</v>
      </c>
      <c r="Q7" s="24">
        <v>84.28</v>
      </c>
      <c r="R7" s="24">
        <v>3300</v>
      </c>
      <c r="S7" s="24">
        <v>395843</v>
      </c>
      <c r="T7" s="24">
        <v>405.69</v>
      </c>
      <c r="U7" s="24">
        <v>975.73</v>
      </c>
      <c r="V7" s="24">
        <v>2106</v>
      </c>
      <c r="W7" s="24">
        <v>1.4</v>
      </c>
      <c r="X7" s="24">
        <v>1504.29</v>
      </c>
      <c r="Y7" s="24">
        <v>60.7</v>
      </c>
      <c r="Z7" s="24">
        <v>57.63</v>
      </c>
      <c r="AA7" s="24">
        <v>57.13</v>
      </c>
      <c r="AB7" s="24">
        <v>54.67</v>
      </c>
      <c r="AC7" s="24">
        <v>66.680000000000007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205.77</v>
      </c>
      <c r="BG7" s="24">
        <v>218.97</v>
      </c>
      <c r="BH7" s="24">
        <v>185.63</v>
      </c>
      <c r="BI7" s="24">
        <v>146.81</v>
      </c>
      <c r="BJ7" s="24">
        <v>110.58</v>
      </c>
      <c r="BK7" s="24">
        <v>998.42</v>
      </c>
      <c r="BL7" s="24">
        <v>1095.52</v>
      </c>
      <c r="BM7" s="24">
        <v>733.23</v>
      </c>
      <c r="BN7" s="24">
        <v>607.88</v>
      </c>
      <c r="BO7" s="24">
        <v>892.29</v>
      </c>
      <c r="BP7" s="24">
        <v>1069.8900000000001</v>
      </c>
      <c r="BQ7" s="24">
        <v>48.43</v>
      </c>
      <c r="BR7" s="24">
        <v>43.81</v>
      </c>
      <c r="BS7" s="24">
        <v>44.99</v>
      </c>
      <c r="BT7" s="24">
        <v>42.95</v>
      </c>
      <c r="BU7" s="24">
        <v>55.2</v>
      </c>
      <c r="BV7" s="24">
        <v>41.41</v>
      </c>
      <c r="BW7" s="24">
        <v>39.64</v>
      </c>
      <c r="BX7" s="24">
        <v>54.39</v>
      </c>
      <c r="BY7" s="24">
        <v>48.98</v>
      </c>
      <c r="BZ7" s="24">
        <v>46.45</v>
      </c>
      <c r="CA7" s="24">
        <v>39.89</v>
      </c>
      <c r="CB7" s="24">
        <v>453.78</v>
      </c>
      <c r="CC7" s="24">
        <v>459</v>
      </c>
      <c r="CD7" s="24">
        <v>465.35</v>
      </c>
      <c r="CE7" s="24">
        <v>501.67</v>
      </c>
      <c r="CF7" s="24">
        <v>398.12</v>
      </c>
      <c r="CG7" s="24">
        <v>417.56</v>
      </c>
      <c r="CH7" s="24">
        <v>449.72</v>
      </c>
      <c r="CI7" s="24">
        <v>318.06</v>
      </c>
      <c r="CJ7" s="24">
        <v>362.51</v>
      </c>
      <c r="CK7" s="24">
        <v>361.83</v>
      </c>
      <c r="CL7" s="24">
        <v>426.52</v>
      </c>
      <c r="CM7" s="24">
        <v>34.61</v>
      </c>
      <c r="CN7" s="24">
        <v>34.25</v>
      </c>
      <c r="CO7" s="24">
        <v>33.68</v>
      </c>
      <c r="CP7" s="24">
        <v>32.85</v>
      </c>
      <c r="CQ7" s="24">
        <v>32.9</v>
      </c>
      <c r="CR7" s="24">
        <v>32.479999999999997</v>
      </c>
      <c r="CS7" s="24">
        <v>30.19</v>
      </c>
      <c r="CT7" s="24">
        <v>40.11</v>
      </c>
      <c r="CU7" s="24">
        <v>37.67</v>
      </c>
      <c r="CV7" s="24">
        <v>30.99</v>
      </c>
      <c r="CW7" s="24">
        <v>28.16</v>
      </c>
      <c r="CX7" s="24">
        <v>88.36</v>
      </c>
      <c r="CY7" s="24">
        <v>88.81</v>
      </c>
      <c r="CZ7" s="24">
        <v>89.74</v>
      </c>
      <c r="DA7" s="24">
        <v>89.6</v>
      </c>
      <c r="DB7" s="24">
        <v>89.65</v>
      </c>
      <c r="DC7" s="24">
        <v>79.2</v>
      </c>
      <c r="DD7" s="24">
        <v>79.09</v>
      </c>
      <c r="DE7" s="24">
        <v>87.61</v>
      </c>
      <c r="DF7" s="24">
        <v>87.94</v>
      </c>
      <c r="DG7" s="24">
        <v>85.45</v>
      </c>
      <c r="DH7" s="24">
        <v>80.73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1.6</v>
      </c>
      <c r="EL7" s="24">
        <v>0</v>
      </c>
      <c r="EM7" s="24">
        <v>0.02</v>
      </c>
      <c r="EN7" s="24">
        <v>0</v>
      </c>
      <c r="EO7" s="24">
        <v>0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2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羽辺 美咲</cp:lastModifiedBy>
  <cp:lastPrinted>2025-02-28T05:43:25Z</cp:lastPrinted>
  <dcterms:created xsi:type="dcterms:W3CDTF">2025-01-24T07:38:27Z</dcterms:created>
  <dcterms:modified xsi:type="dcterms:W3CDTF">2025-02-28T05:48:55Z</dcterms:modified>
  <cp:category/>
</cp:coreProperties>
</file>