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2経理課\経理係文書\経営戦略（経営比較分析表）\経営比較分析表\R6\06_疑義照会\施行文\"/>
    </mc:Choice>
  </mc:AlternateContent>
  <workbookProtection workbookAlgorithmName="SHA-512" workbookHashValue="eg3BZFITqAkSa9AZBrouyM9+cikh0UMfZ0nYzT9xLYobQ9yha3qtFavILSNZYD6j43PVCxQ6m3pkRRkYUxhbxQ==" workbookSaltValue="3ZqPcMNbAzGfwmwB4h0K/g=="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L10" i="4"/>
  <c r="W10" i="4"/>
  <c r="P10" i="4"/>
  <c r="W8" i="4"/>
  <c r="B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<sst xmlns="http://schemas.openxmlformats.org/spreadsheetml/2006/main" count="231" uniqueCount="117">
  <si>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</si>
  <si>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</si>
  <si>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</si>
  <si>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</si>
  <si>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</si>
  <si>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</si>
  <si>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</si>
  <si>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</si>
  <si>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</si>
  <si>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</si>
  <si>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</si>
  <si>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</si>
  <si>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</si>
  <si>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</si>
  <si>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</si>
  <si>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</si>
  <si>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</si>
  <si>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</si>
  <si>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</si>
  <si>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</si>
  <si>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</si>
  <si>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</si>
  <si>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</si>
  <si>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</si>
  <si>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</si>
  <si>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</si>
  <si>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</si>
  <si>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</si>
  <si>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</si>
  <si>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</si>
  <si>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</si>
  <si>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</si>
  <si>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</si>
  <si>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</si>
  <si>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</si>
  <si>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</si>
  <si>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</si>
  <si>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</si>
  <si>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</si>
  <si>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</si>
  <si>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</si>
  <si>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</si>
  <si>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</si>
  <si>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</si>
  <si>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</si>
  <si>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</si>
  <si>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</si>
  <si>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</si>
  <si>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</si>
  <si>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</si>
  <si>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</si>
  <si>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</si>
  <si>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</si>
  <si>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</si>
  <si>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</si>
  <si>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</si>
  <si>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</si>
  <si>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</si>
  <si>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</si>
  <si>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</si>
  <si>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</si>
  <si>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</si>
  <si>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</si>
  <si>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</si>
  <si>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</si>
  <si>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</si>
  <si>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</si>
  <si>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</si>
  <si>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</si>
  <si>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</si>
  <si>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</si>
  <si>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</si>
  <si>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</si>
  <si>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</si>
  <si>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</si>
  <si>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</si>
  <si>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</si>
  <si>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</si>
  <si>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</si>
  <si>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</si>
  <si>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</si>
  <si>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</si>
  <si>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</si>
  <si>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</si>
  <si>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</si>
  <si>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</si>
  <si>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</si>
  <si>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</si>
  <si>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</si>
  <si>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</si>
  <si>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</si>
  <si>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</si>
  <si>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</si>
  <si>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</si>
  <si>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</si>
  <si>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</si>
  <si>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</si>
  <si>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</si>
  <si>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</si>
  <si>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</si>
  <si>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</si>
  <si>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</si>
  <si>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</si>
  <si>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</si>
  <si>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</si>
  <si>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</si>
  <si>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</si>
  <si>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</si>
  <si>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</si>
  <si>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</si>
  <si>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</si>
  <si>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</si>
  <si>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</si>
  <si>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</si>
  <si>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１．経営の健全性・効率性については、使用料収入が減少していく中、経常費用の抑制、施設のダウンサイジングやスペックの適正化の推進、より経済的な工法や新技術の導入等によるコスト縮減に努めるとともに、官民連携・広域連携、アセットマネジメントを活用した更新計画に基づく長期財政計画の精度向上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ストックマネジメント計画に基づき適切な更新を実施し、持続可能で強靭な施設基盤を創る必要がある。</t>
    <rPh sb="128" eb="129">
      <t>モト</t>
    </rPh>
    <phoneticPr fontId="4"/>
  </si>
  <si>
    <t>　「①有形固定資産減価償却率」は、供用開始から一定期間が経過し、施設の老朽化が進んでいるため、類似団体平均値を上回っている。
　「②管渠老朽化率」は、施設の更新計画に基づき、計画的かつ効率的に実施しているものの、老朽化が進み法定耐用年数を経過した管渠が増加したため、前年度より上昇している。
　「③管渠改善率」は、近年、「処理場の統廃合」や「市中心部のまちづくり」に関連した、管路の新規布設工事等を優先的に実施していることから、類似都市平均値を下回っている。管渠老朽化率は今後も上昇していくことが見込まれることから、管更生工事についても積極的に実施していく必要がある。</t>
    <rPh sb="55" eb="57">
      <t>ウワマワ</t>
    </rPh>
    <rPh sb="157" eb="159">
      <t>キンネン</t>
    </rPh>
    <rPh sb="161" eb="164">
      <t>ショリジョウ</t>
    </rPh>
    <rPh sb="165" eb="168">
      <t>トウハイゴウ</t>
    </rPh>
    <rPh sb="171" eb="172">
      <t>シ</t>
    </rPh>
    <rPh sb="172" eb="175">
      <t>チュウシンブ</t>
    </rPh>
    <rPh sb="183" eb="185">
      <t>カンレン</t>
    </rPh>
    <rPh sb="188" eb="190">
      <t>カンロ</t>
    </rPh>
    <rPh sb="191" eb="193">
      <t>シンキ</t>
    </rPh>
    <rPh sb="193" eb="195">
      <t>フセツ</t>
    </rPh>
    <rPh sb="195" eb="197">
      <t>コウジ</t>
    </rPh>
    <rPh sb="197" eb="198">
      <t>ナド</t>
    </rPh>
    <rPh sb="199" eb="202">
      <t>ユウセンテキ</t>
    </rPh>
    <rPh sb="203" eb="205">
      <t>ジッシ</t>
    </rPh>
    <rPh sb="272" eb="274">
      <t>ジッシ</t>
    </rPh>
    <phoneticPr fontId="4"/>
  </si>
  <si>
    <t>　令和5年度決算において、処理場の統廃合により中部下水処理場を機能停止したことで多額の資産減耗費を計上した。この特殊事情により指標が悪化したものがあるが、令和6年度以降は令和4年度以前の水準に戻る見込みであり、経営の健全性は保たれている。
　「①経常収支比率」は、資産減耗費の増により一時的に減少している。
　「②累積欠損金比率」は、各年度０％である。
　「③流動比率」は、100％以上を維持しており、支払能力に問題はない。
　「④企業債残高対事業規模比率」は、企業債残高が減少していることから、前年度より低下している。
　「⑤経費回収率」は、資産減耗費の増に伴い、分母となる汚水処理費が増加し、前年度より一時的に減少している。
　「⑥汚水処理原価」は、資産減耗費の増により、前年度より一時的に増加している。
なお、本市は、処理場等の施設が多く、維持管理費（減価償却費含む。）等に多額の費用を要しているため、汚水処理原価は類似団体平均値を上回っている。
　「⑦施設利用率」は、処理場の統廃合により増加しているが、今後は人口減少による処理水量の減少が見込まれるため、施設のダウンサイジングやスペックの適正化に取り組む必要がある。
　「⑧水洗化率」は、類似団体平均値より高くなっており、一定の水準に達している。</t>
    <rPh sb="1" eb="3">
      <t>レイワ</t>
    </rPh>
    <rPh sb="4" eb="6">
      <t>ネンド</t>
    </rPh>
    <rPh sb="6" eb="8">
      <t>ケッサン</t>
    </rPh>
    <rPh sb="13" eb="16">
      <t>ショリジョウ</t>
    </rPh>
    <rPh sb="17" eb="20">
      <t>トウハイゴウ</t>
    </rPh>
    <rPh sb="23" eb="25">
      <t>チュウブ</t>
    </rPh>
    <rPh sb="25" eb="30">
      <t>ゲスイショリジョウ</t>
    </rPh>
    <rPh sb="31" eb="35">
      <t>キノウテイシ</t>
    </rPh>
    <rPh sb="40" eb="42">
      <t>タガク</t>
    </rPh>
    <rPh sb="43" eb="48">
      <t>シサンゲンモウヒ</t>
    </rPh>
    <rPh sb="49" eb="51">
      <t>ケイジョウ</t>
    </rPh>
    <rPh sb="56" eb="60">
      <t>トクシュジジョウ</t>
    </rPh>
    <rPh sb="63" eb="65">
      <t>シヒョウ</t>
    </rPh>
    <rPh sb="66" eb="68">
      <t>アッカ</t>
    </rPh>
    <rPh sb="77" eb="79">
      <t>レイワ</t>
    </rPh>
    <rPh sb="80" eb="82">
      <t>ネンド</t>
    </rPh>
    <rPh sb="82" eb="84">
      <t>イコウ</t>
    </rPh>
    <rPh sb="85" eb="87">
      <t>レイワ</t>
    </rPh>
    <rPh sb="88" eb="90">
      <t>ネンド</t>
    </rPh>
    <rPh sb="90" eb="92">
      <t>イゼン</t>
    </rPh>
    <rPh sb="93" eb="95">
      <t>スイジュン</t>
    </rPh>
    <rPh sb="96" eb="97">
      <t>モド</t>
    </rPh>
    <rPh sb="98" eb="100">
      <t>ミコ</t>
    </rPh>
    <rPh sb="105" eb="107">
      <t>ケイエイ</t>
    </rPh>
    <rPh sb="108" eb="111">
      <t>ケンゼンセイ</t>
    </rPh>
    <rPh sb="112" eb="113">
      <t>タモ</t>
    </rPh>
    <rPh sb="142" eb="145">
      <t>イチジテキ</t>
    </rPh>
    <rPh sb="146" eb="148">
      <t>ゲンショウ</t>
    </rPh>
    <rPh sb="215" eb="216">
      <t>オヨ</t>
    </rPh>
    <rPh sb="217" eb="220">
      <t>チョゾウヒン</t>
    </rPh>
    <rPh sb="280" eb="281">
      <t>トモナ</t>
    </rPh>
    <rPh sb="283" eb="285">
      <t>ブンボ</t>
    </rPh>
    <rPh sb="288" eb="292">
      <t>オスイショリ</t>
    </rPh>
    <rPh sb="292" eb="293">
      <t>ヒ</t>
    </rPh>
    <rPh sb="294" eb="296">
      <t>ゾウカ</t>
    </rPh>
    <rPh sb="303" eb="306">
      <t>イチジテキ</t>
    </rPh>
    <rPh sb="307" eb="309">
      <t>ゲンショウ</t>
    </rPh>
    <rPh sb="327" eb="332">
      <t>シサンゲンモウヒ</t>
    </rPh>
    <rPh sb="333" eb="334">
      <t>ゾウ</t>
    </rPh>
    <rPh sb="343" eb="346">
      <t>イチジテキ</t>
    </rPh>
    <rPh sb="347" eb="349">
      <t>ゾウカ</t>
    </rPh>
    <rPh sb="355" eb="358">
      <t>イタクリョウ</t>
    </rPh>
    <rPh sb="358" eb="359">
      <t>オヨ</t>
    </rPh>
    <rPh sb="360" eb="362">
      <t>シサン</t>
    </rPh>
    <rPh sb="362" eb="364">
      <t>ゲンモウ</t>
    </rPh>
    <rPh sb="364" eb="365">
      <t>ヒ</t>
    </rPh>
    <rPh sb="438" eb="441">
      <t>ショリジョウ</t>
    </rPh>
    <rPh sb="442" eb="445">
      <t>トウハイゴウ</t>
    </rPh>
    <rPh sb="448" eb="450">
      <t>ゾウカ</t>
    </rPh>
    <rPh sb="544" eb="54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</si>
</sst>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0.13</c:v>
                </c:pt>
                <c:pt idx="1">
                  <c:v>0.04</c:v>
                </c:pt>
                <c:pt idx="2">
                  <c:v>0.08</c:v>
                </c:pt>
                <c:pt idx="3">
                  <c:v>0.06</c:v>
                </c:pt>
                <c:pt idx="4">
                  <c:v>0.02</c:v>
                </c:pt>
              </c:numCache>
            </c:numRef>
          </c:val>
          <c:extLst>
            <c:ext xmlns:c16="http://schemas.microsoft.com/office/drawing/2014/chart" uri="{C3380CC4-5D6E-409C-BE32-E72D297353CC}">
              <c16:uniqueId val="{00000000-38F5-4403-844B-A0829649FC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38F5-4403-844B-A0829649FC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72.319999999999993</c:v>
                </c:pt>
                <c:pt idx="1">
                  <c:v>73.180000000000007</c:v>
                </c:pt>
                <c:pt idx="2">
                  <c:v>70.11</c:v>
                </c:pt>
                <c:pt idx="3">
                  <c:v>67.87</c:v>
                </c:pt>
                <c:pt idx="4">
                  <c:v>81</c:v>
                </c:pt>
              </c:numCache>
            </c:numRef>
          </c:val>
          <c:extLst>
            <c:ext xmlns:c16="http://schemas.microsoft.com/office/drawing/2014/chart" uri="{C3380CC4-5D6E-409C-BE32-E72D297353CC}">
              <c16:uniqueId val="{00000000-6AC1-4BBE-B7D9-0C745E3A97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6AC1-4BBE-B7D9-0C745E3A97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97.31</c:v>
                </c:pt>
                <c:pt idx="1">
                  <c:v>97.4</c:v>
                </c:pt>
                <c:pt idx="2">
                  <c:v>97.46</c:v>
                </c:pt>
                <c:pt idx="3">
                  <c:v>97.45</c:v>
                </c:pt>
                <c:pt idx="4">
                  <c:v>97.47</c:v>
                </c:pt>
              </c:numCache>
            </c:numRef>
          </c:val>
          <c:extLst>
            <c:ext xmlns:c16="http://schemas.microsoft.com/office/drawing/2014/chart" uri="{C3380CC4-5D6E-409C-BE32-E72D297353CC}">
              <c16:uniqueId val="{00000000-C304-4B70-BA6F-15B56C43E0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C304-4B70-BA6F-15B56C43E0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115.18</c:v>
                </c:pt>
                <c:pt idx="1">
                  <c:v>111.23</c:v>
                </c:pt>
                <c:pt idx="2">
                  <c:v>110</c:v>
                </c:pt>
                <c:pt idx="3">
                  <c:v>109.67</c:v>
                </c:pt>
                <c:pt idx="4">
                  <c:v>96.39</c:v>
                </c:pt>
              </c:numCache>
            </c:numRef>
          </c:val>
          <c:extLst>
            <c:ext xmlns:c16="http://schemas.microsoft.com/office/drawing/2014/chart" uri="{C3380CC4-5D6E-409C-BE32-E72D297353CC}">
              <c16:uniqueId val="{00000000-B8D8-4485-B7C4-C4C5AB4A69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B8D8-4485-B7C4-C4C5AB4A69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38.5</c:v>
                </c:pt>
                <c:pt idx="1">
                  <c:v>40.4</c:v>
                </c:pt>
                <c:pt idx="2">
                  <c:v>42.33</c:v>
                </c:pt>
                <c:pt idx="3">
                  <c:v>44.18</c:v>
                </c:pt>
                <c:pt idx="4">
                  <c:v>44.08</c:v>
                </c:pt>
              </c:numCache>
            </c:numRef>
          </c:val>
          <c:extLst>
            <c:ext xmlns:c16="http://schemas.microsoft.com/office/drawing/2014/chart" uri="{C3380CC4-5D6E-409C-BE32-E72D297353CC}">
              <c16:uniqueId val="{00000000-A71E-490E-B727-1C8431C930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A71E-490E-B727-1C8431C930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3.25</c:v>
                </c:pt>
                <c:pt idx="1">
                  <c:v>3.7</c:v>
                </c:pt>
                <c:pt idx="2">
                  <c:v>4.24</c:v>
                </c:pt>
                <c:pt idx="3">
                  <c:v>4.82</c:v>
                </c:pt>
                <c:pt idx="4">
                  <c:v>5.9</c:v>
                </c:pt>
              </c:numCache>
            </c:numRef>
          </c:val>
          <c:extLst>
            <c:ext xmlns:c16="http://schemas.microsoft.com/office/drawing/2014/chart" uri="{C3380CC4-5D6E-409C-BE32-E72D297353CC}">
              <c16:uniqueId val="{00000000-1ACD-48FE-9BC7-C995159E47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1ACD-48FE-9BC7-C995159E47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91-493E-841E-5BF1AC3531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DA91-493E-841E-5BF1AC3531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130.44999999999999</c:v>
                </c:pt>
                <c:pt idx="1">
                  <c:v>135.86000000000001</c:v>
                </c:pt>
                <c:pt idx="2">
                  <c:v>152.16999999999999</c:v>
                </c:pt>
                <c:pt idx="3">
                  <c:v>163.69999999999999</c:v>
                </c:pt>
                <c:pt idx="4">
                  <c:v>192.74</c:v>
                </c:pt>
              </c:numCache>
            </c:numRef>
          </c:val>
          <c:extLst>
            <c:ext xmlns:c16="http://schemas.microsoft.com/office/drawing/2014/chart" uri="{C3380CC4-5D6E-409C-BE32-E72D297353CC}">
              <c16:uniqueId val="{00000000-7BFE-4988-970C-42FAA1DE9C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7BFE-4988-970C-42FAA1DE9C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402.79</c:v>
                </c:pt>
                <c:pt idx="1">
                  <c:v>383.71</c:v>
                </c:pt>
                <c:pt idx="2">
                  <c:v>365.97</c:v>
                </c:pt>
                <c:pt idx="3">
                  <c:v>324.06</c:v>
                </c:pt>
                <c:pt idx="4">
                  <c:v>299.77999999999997</c:v>
                </c:pt>
              </c:numCache>
            </c:numRef>
          </c:val>
          <c:extLst>
            <c:ext xmlns:c16="http://schemas.microsoft.com/office/drawing/2014/chart" uri="{C3380CC4-5D6E-409C-BE32-E72D297353CC}">
              <c16:uniqueId val="{00000000-2EEA-4EAE-9594-80F2CA3514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2EEA-4EAE-9594-80F2CA3514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126.03</c:v>
                </c:pt>
                <c:pt idx="1">
                  <c:v>116.59</c:v>
                </c:pt>
                <c:pt idx="2">
                  <c:v>113.84</c:v>
                </c:pt>
                <c:pt idx="3">
                  <c:v>115.04</c:v>
                </c:pt>
                <c:pt idx="4">
                  <c:v>84.82</c:v>
                </c:pt>
              </c:numCache>
            </c:numRef>
          </c:val>
          <c:extLst>
            <c:ext xmlns:c16="http://schemas.microsoft.com/office/drawing/2014/chart" uri="{C3380CC4-5D6E-409C-BE32-E72D297353CC}">
              <c16:uniqueId val="{00000000-5A4F-4198-807A-A9C75E85DA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5A4F-4198-807A-A9C75E85DA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165.22</c:v>
                </c:pt>
                <c:pt idx="1">
                  <c:v>172.57</c:v>
                </c:pt>
                <c:pt idx="2">
                  <c:v>178.1</c:v>
                </c:pt>
                <c:pt idx="3">
                  <c:v>177.65</c:v>
                </c:pt>
                <c:pt idx="4">
                  <c:v>243.05</c:v>
                </c:pt>
              </c:numCache>
            </c:numRef>
          </c:val>
          <c:extLst>
            <c:ext xmlns:c16="http://schemas.microsoft.com/office/drawing/2014/chart" uri="{C3380CC4-5D6E-409C-BE32-E72D297353CC}">
              <c16:uniqueId val="{00000000-79BB-4995-97DE-A022D9F6F3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79BB-4995-97DE-A022D9F6F3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長崎市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自治体職員</v>
      </c>
      <c r="AE8" s="40"/>
      <c r="AF8" s="40"/>
      <c r="AG8" s="40"/>
      <c r="AH8" s="40"/>
      <c r="AI8" s="40"/>
      <c r="AJ8" s="40"/>
      <c r="AK8" s="3"/>
      <c r="AL8" s="41">
        <f>データ!S6</f>
        <v>395843</v>
      </c>
      <c r="AM8" s="41"/>
      <c r="AN8" s="41"/>
      <c r="AO8" s="41"/>
      <c r="AP8" s="41"/>
      <c r="AQ8" s="41"/>
      <c r="AR8" s="41"/>
      <c r="AS8" s="41"/>
      <c r="AT8" s="34">
        <f>データ!T6</f>
        <v>405.69</v>
      </c>
      <c r="AU8" s="34"/>
      <c r="AV8" s="34"/>
      <c r="AW8" s="34"/>
      <c r="AX8" s="34"/>
      <c r="AY8" s="34"/>
      <c r="AZ8" s="34"/>
      <c r="BA8" s="34"/>
      <c r="BB8" s="34">
        <f>データ!U6</f>
        <v>975.73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66.63</v>
      </c>
      <c r="J10" s="34"/>
      <c r="K10" s="34"/>
      <c r="L10" s="34"/>
      <c r="M10" s="34"/>
      <c r="N10" s="34"/>
      <c r="O10" s="34"/>
      <c r="P10" s="34">
        <f>データ!P6</f>
        <v>93.3</v>
      </c>
      <c r="Q10" s="34"/>
      <c r="R10" s="34"/>
      <c r="S10" s="34"/>
      <c r="T10" s="34"/>
      <c r="U10" s="34"/>
      <c r="V10" s="34"/>
      <c r="W10" s="34">
        <f>データ!Q6</f>
        <v>81.849999999999994</v>
      </c>
      <c r="X10" s="34"/>
      <c r="Y10" s="34"/>
      <c r="Z10" s="34"/>
      <c r="AA10" s="34"/>
      <c r="AB10" s="34"/>
      <c r="AC10" s="34"/>
      <c r="AD10" s="41">
        <f>データ!R6</f>
        <v>3300</v>
      </c>
      <c r="AE10" s="41"/>
      <c r="AF10" s="41"/>
      <c r="AG10" s="41"/>
      <c r="AH10" s="41"/>
      <c r="AI10" s="41"/>
      <c r="AJ10" s="41"/>
      <c r="AK10" s="2"/>
      <c r="AL10" s="41">
        <f>データ!V6</f>
        <v>366727</v>
      </c>
      <c r="AM10" s="41"/>
      <c r="AN10" s="41"/>
      <c r="AO10" s="41"/>
      <c r="AP10" s="41"/>
      <c r="AQ10" s="41"/>
      <c r="AR10" s="41"/>
      <c r="AS10" s="41"/>
      <c r="AT10" s="34">
        <f>データ!W6</f>
        <v>53.73</v>
      </c>
      <c r="AU10" s="34"/>
      <c r="AV10" s="34"/>
      <c r="AW10" s="34"/>
      <c r="AX10" s="34"/>
      <c r="AY10" s="34"/>
      <c r="AZ10" s="34"/>
      <c r="BA10" s="34"/>
      <c r="BB10" s="34">
        <f>データ!X6</f>
        <v>6825.37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Gl06j5WUEcwFsEOOeUfZ02RUwM7RRtwCwxNoBtnSeuwMYPNzDfp59tLhu3Dwnwp3i1xlY0zihGhzMrj3RNjA==" saltValue="30niLzfLoOqapNVmrjuv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422011</v>
      </c>
      <c r="D6" s="19">
        <f t="shared" si="3"/>
        <v>46</v>
      </c>
      <c r="E6" s="19">
        <f t="shared" si="3"/>
        <v>17</v>
      </c>
      <c r="F6" s="19">
        <f t="shared" si="3"/>
        <v>1</v>
      </c>
      <c r="G6" s="19">
        <f t="shared" si="3"/>
        <v>0</v>
      </c>
      <c r="H6" s="19" t="str">
        <f t="shared" si="3"/>
        <v>長崎県　長崎市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66.63</v>
      </c>
      <c r="P6" s="20">
        <f t="shared" si="3"/>
        <v>93.3</v>
      </c>
      <c r="Q6" s="20">
        <f t="shared" si="3"/>
        <v>81.849999999999994</v>
      </c>
      <c r="R6" s="20">
        <f t="shared" si="3"/>
        <v>3300</v>
      </c>
      <c r="S6" s="20">
        <f t="shared" si="3"/>
        <v>395843</v>
      </c>
      <c r="T6" s="20">
        <f t="shared" si="3"/>
        <v>405.69</v>
      </c>
      <c r="U6" s="20">
        <f t="shared" si="3"/>
        <v>975.73</v>
      </c>
      <c r="V6" s="20">
        <f t="shared" si="3"/>
        <v>366727</v>
      </c>
      <c r="W6" s="20">
        <f t="shared" si="3"/>
        <v>53.73</v>
      </c>
      <c r="X6" s="20">
        <f t="shared" si="3"/>
        <v>6825.37</v>
      </c>
      <c r="Y6" s="21">
        <f>IF(Y7="",NA(),Y7)</f>
        <v>115.18</v>
      </c>
      <c r="Z6" s="21">
        <f t="shared" ref="Z6:AH6" si="4">IF(Z7="",NA(),Z7)</f>
        <v>111.23</v>
      </c>
      <c r="AA6" s="21">
        <f t="shared" si="4"/>
        <v>110</v>
      </c>
      <c r="AB6" s="21">
        <f t="shared" si="4"/>
        <v>109.67</v>
      </c>
      <c r="AC6" s="21">
        <f t="shared" si="4"/>
        <v>96.39</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130.44999999999999</v>
      </c>
      <c r="AV6" s="21">
        <f t="shared" ref="AV6:BD6" si="6">IF(AV7="",NA(),AV7)</f>
        <v>135.86000000000001</v>
      </c>
      <c r="AW6" s="21">
        <f t="shared" si="6"/>
        <v>152.16999999999999</v>
      </c>
      <c r="AX6" s="21">
        <f t="shared" si="6"/>
        <v>163.69999999999999</v>
      </c>
      <c r="AY6" s="21">
        <f t="shared" si="6"/>
        <v>192.74</v>
      </c>
      <c r="AZ6" s="21">
        <f t="shared" si="6"/>
        <v>73.02</v>
      </c>
      <c r="BA6" s="21">
        <f t="shared" si="6"/>
        <v>72.930000000000007</v>
      </c>
      <c r="BB6" s="21">
        <f t="shared" si="6"/>
        <v>80.08</v>
      </c>
      <c r="BC6" s="21">
        <f t="shared" si="6"/>
        <v>87.33</v>
      </c>
      <c r="BD6" s="21">
        <f t="shared" si="6"/>
        <v>92.26</v>
      </c>
      <c r="BE6" s="20" t="str">
        <f>IF(BE7="","",IF(BE7="-","【-】","【"&amp;SUBSTITUTE(TEXT(BE7,"#,##0.00"),"-","△")&amp;"】"))</f>
        <v>【78.43】</v>
      </c>
      <c r="BF6" s="21">
        <f>IF(BF7="",NA(),BF7)</f>
        <v>402.79</v>
      </c>
      <c r="BG6" s="21">
        <f t="shared" ref="BG6:BO6" si="7">IF(BG7="",NA(),BG7)</f>
        <v>383.71</v>
      </c>
      <c r="BH6" s="21">
        <f t="shared" si="7"/>
        <v>365.97</v>
      </c>
      <c r="BI6" s="21">
        <f t="shared" si="7"/>
        <v>324.06</v>
      </c>
      <c r="BJ6" s="21">
        <f t="shared" si="7"/>
        <v>299.77999999999997</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126.03</v>
      </c>
      <c r="BR6" s="21">
        <f t="shared" ref="BR6:BZ6" si="8">IF(BR7="",NA(),BR7)</f>
        <v>116.59</v>
      </c>
      <c r="BS6" s="21">
        <f t="shared" si="8"/>
        <v>113.84</v>
      </c>
      <c r="BT6" s="21">
        <f t="shared" si="8"/>
        <v>115.04</v>
      </c>
      <c r="BU6" s="21">
        <f t="shared" si="8"/>
        <v>84.82</v>
      </c>
      <c r="BV6" s="21">
        <f t="shared" si="8"/>
        <v>97.91</v>
      </c>
      <c r="BW6" s="21">
        <f t="shared" si="8"/>
        <v>98.61</v>
      </c>
      <c r="BX6" s="21">
        <f t="shared" si="8"/>
        <v>98.75</v>
      </c>
      <c r="BY6" s="21">
        <f t="shared" si="8"/>
        <v>98.36</v>
      </c>
      <c r="BZ6" s="21">
        <f t="shared" si="8"/>
        <v>97.29</v>
      </c>
      <c r="CA6" s="20" t="str">
        <f>IF(CA7="","",IF(CA7="-","【-】","【"&amp;SUBSTITUTE(TEXT(CA7,"#,##0.00"),"-","△")&amp;"】"))</f>
        <v>【97.81】</v>
      </c>
      <c r="CB6" s="21">
        <f>IF(CB7="",NA(),CB7)</f>
        <v>165.22</v>
      </c>
      <c r="CC6" s="21">
        <f t="shared" ref="CC6:CK6" si="9">IF(CC7="",NA(),CC7)</f>
        <v>172.57</v>
      </c>
      <c r="CD6" s="21">
        <f t="shared" si="9"/>
        <v>178.1</v>
      </c>
      <c r="CE6" s="21">
        <f t="shared" si="9"/>
        <v>177.65</v>
      </c>
      <c r="CF6" s="21">
        <f t="shared" si="9"/>
        <v>243.05</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72.319999999999993</v>
      </c>
      <c r="CN6" s="21">
        <f t="shared" ref="CN6:CV6" si="10">IF(CN7="",NA(),CN7)</f>
        <v>73.180000000000007</v>
      </c>
      <c r="CO6" s="21">
        <f t="shared" si="10"/>
        <v>70.11</v>
      </c>
      <c r="CP6" s="21">
        <f t="shared" si="10"/>
        <v>67.87</v>
      </c>
      <c r="CQ6" s="21">
        <f t="shared" si="10"/>
        <v>81</v>
      </c>
      <c r="CR6" s="21">
        <f t="shared" si="10"/>
        <v>61.32</v>
      </c>
      <c r="CS6" s="21">
        <f t="shared" si="10"/>
        <v>61.7</v>
      </c>
      <c r="CT6" s="21">
        <f t="shared" si="10"/>
        <v>63.04</v>
      </c>
      <c r="CU6" s="21">
        <f t="shared" si="10"/>
        <v>60.55</v>
      </c>
      <c r="CV6" s="21">
        <f t="shared" si="10"/>
        <v>61.49</v>
      </c>
      <c r="CW6" s="20" t="str">
        <f>IF(CW7="","",IF(CW7="-","【-】","【"&amp;SUBSTITUTE(TEXT(CW7,"#,##0.00"),"-","△")&amp;"】"))</f>
        <v>【58.94】</v>
      </c>
      <c r="CX6" s="21">
        <f>IF(CX7="",NA(),CX7)</f>
        <v>97.31</v>
      </c>
      <c r="CY6" s="21">
        <f t="shared" ref="CY6:DG6" si="11">IF(CY7="",NA(),CY7)</f>
        <v>97.4</v>
      </c>
      <c r="CZ6" s="21">
        <f t="shared" si="11"/>
        <v>97.46</v>
      </c>
      <c r="DA6" s="21">
        <f t="shared" si="11"/>
        <v>97.45</v>
      </c>
      <c r="DB6" s="21">
        <f t="shared" si="11"/>
        <v>97.47</v>
      </c>
      <c r="DC6" s="21">
        <f t="shared" si="11"/>
        <v>94.58</v>
      </c>
      <c r="DD6" s="21">
        <f t="shared" si="11"/>
        <v>94.56</v>
      </c>
      <c r="DE6" s="21">
        <f t="shared" si="11"/>
        <v>94.75</v>
      </c>
      <c r="DF6" s="21">
        <f t="shared" si="11"/>
        <v>94.92</v>
      </c>
      <c r="DG6" s="21">
        <f t="shared" si="11"/>
        <v>95.01</v>
      </c>
      <c r="DH6" s="20" t="str">
        <f>IF(DH7="","",IF(DH7="-","【-】","【"&amp;SUBSTITUTE(TEXT(DH7,"#,##0.00"),"-","△")&amp;"】"))</f>
        <v>【95.91】</v>
      </c>
      <c r="DI6" s="21">
        <f>IF(DI7="",NA(),DI7)</f>
        <v>38.5</v>
      </c>
      <c r="DJ6" s="21">
        <f t="shared" ref="DJ6:DR6" si="12">IF(DJ7="",NA(),DJ7)</f>
        <v>40.4</v>
      </c>
      <c r="DK6" s="21">
        <f t="shared" si="12"/>
        <v>42.33</v>
      </c>
      <c r="DL6" s="21">
        <f t="shared" si="12"/>
        <v>44.18</v>
      </c>
      <c r="DM6" s="21">
        <f t="shared" si="12"/>
        <v>44.08</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3.25</v>
      </c>
      <c r="DU6" s="21">
        <f t="shared" ref="DU6:EC6" si="13">IF(DU7="",NA(),DU7)</f>
        <v>3.7</v>
      </c>
      <c r="DV6" s="21">
        <f t="shared" si="13"/>
        <v>4.24</v>
      </c>
      <c r="DW6" s="21">
        <f t="shared" si="13"/>
        <v>4.82</v>
      </c>
      <c r="DX6" s="21">
        <f t="shared" si="13"/>
        <v>5.9</v>
      </c>
      <c r="DY6" s="21">
        <f t="shared" si="13"/>
        <v>4.95</v>
      </c>
      <c r="DZ6" s="21">
        <f t="shared" si="13"/>
        <v>5.64</v>
      </c>
      <c r="EA6" s="21">
        <f t="shared" si="13"/>
        <v>6.43</v>
      </c>
      <c r="EB6" s="21">
        <f t="shared" si="13"/>
        <v>7.75</v>
      </c>
      <c r="EC6" s="21">
        <f t="shared" si="13"/>
        <v>9.44</v>
      </c>
      <c r="ED6" s="20" t="str">
        <f>IF(ED7="","",IF(ED7="-","【-】","【"&amp;SUBSTITUTE(TEXT(ED7,"#,##0.00"),"-","△")&amp;"】"))</f>
        <v>【8.68】</v>
      </c>
      <c r="EE6" s="21">
        <f>IF(EE7="",NA(),EE7)</f>
        <v>0.13</v>
      </c>
      <c r="EF6" s="21">
        <f t="shared" ref="EF6:EN6" si="14">IF(EF7="",NA(),EF7)</f>
        <v>0.04</v>
      </c>
      <c r="EG6" s="21">
        <f t="shared" si="14"/>
        <v>0.08</v>
      </c>
      <c r="EH6" s="21">
        <f t="shared" si="14"/>
        <v>0.06</v>
      </c>
      <c r="EI6" s="21">
        <f t="shared" si="14"/>
        <v>0.02</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422011</v>
      </c>
      <c r="D7" s="23">
        <v>46</v>
      </c>
      <c r="E7" s="23">
        <v>17</v>
      </c>
      <c r="F7" s="23">
        <v>1</v>
      </c>
      <c r="G7" s="23">
        <v>0</v>
      </c>
      <c r="H7" s="23" t="s">
        <v>96</v>
      </c>
      <c r="I7" s="23" t="s">
        <v>97</v>
      </c>
      <c r="J7" s="23" t="s">
        <v>98</v>
      </c>
      <c r="K7" s="23" t="s">
        <v>99</v>
      </c>
      <c r="L7" s="23" t="s">
        <v>100</v>
      </c>
      <c r="M7" s="23" t="s">
        <v>101</v>
      </c>
      <c r="N7" s="24" t="s">
        <v>102</v>
      </c>
      <c r="O7" s="24">
        <v>66.63</v>
      </c>
      <c r="P7" s="24">
        <v>93.3</v>
      </c>
      <c r="Q7" s="24">
        <v>81.849999999999994</v>
      </c>
      <c r="R7" s="24">
        <v>3300</v>
      </c>
      <c r="S7" s="24">
        <v>395843</v>
      </c>
      <c r="T7" s="24">
        <v>405.69</v>
      </c>
      <c r="U7" s="24">
        <v>975.73</v>
      </c>
      <c r="V7" s="24">
        <v>366727</v>
      </c>
      <c r="W7" s="24">
        <v>53.73</v>
      </c>
      <c r="X7" s="24">
        <v>6825.37</v>
      </c>
      <c r="Y7" s="24">
        <v>115.18</v>
      </c>
      <c r="Z7" s="24">
        <v>111.23</v>
      </c>
      <c r="AA7" s="24">
        <v>110</v>
      </c>
      <c r="AB7" s="24">
        <v>109.67</v>
      </c>
      <c r="AC7" s="24">
        <v>96.39</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130.44999999999999</v>
      </c>
      <c r="AV7" s="24">
        <v>135.86000000000001</v>
      </c>
      <c r="AW7" s="24">
        <v>152.16999999999999</v>
      </c>
      <c r="AX7" s="24">
        <v>163.69999999999999</v>
      </c>
      <c r="AY7" s="24">
        <v>192.74</v>
      </c>
      <c r="AZ7" s="24">
        <v>73.02</v>
      </c>
      <c r="BA7" s="24">
        <v>72.930000000000007</v>
      </c>
      <c r="BB7" s="24">
        <v>80.08</v>
      </c>
      <c r="BC7" s="24">
        <v>87.33</v>
      </c>
      <c r="BD7" s="24">
        <v>92.26</v>
      </c>
      <c r="BE7" s="24">
        <v>78.430000000000007</v>
      </c>
      <c r="BF7" s="24">
        <v>402.79</v>
      </c>
      <c r="BG7" s="24">
        <v>383.71</v>
      </c>
      <c r="BH7" s="24">
        <v>365.97</v>
      </c>
      <c r="BI7" s="24">
        <v>324.06</v>
      </c>
      <c r="BJ7" s="24">
        <v>299.77999999999997</v>
      </c>
      <c r="BK7" s="24">
        <v>708.89</v>
      </c>
      <c r="BL7" s="24">
        <v>730.52</v>
      </c>
      <c r="BM7" s="24">
        <v>672.33</v>
      </c>
      <c r="BN7" s="24">
        <v>668.8</v>
      </c>
      <c r="BO7" s="24">
        <v>652.79999999999995</v>
      </c>
      <c r="BP7" s="24">
        <v>630.82000000000005</v>
      </c>
      <c r="BQ7" s="24">
        <v>126.03</v>
      </c>
      <c r="BR7" s="24">
        <v>116.59</v>
      </c>
      <c r="BS7" s="24">
        <v>113.84</v>
      </c>
      <c r="BT7" s="24">
        <v>115.04</v>
      </c>
      <c r="BU7" s="24">
        <v>84.82</v>
      </c>
      <c r="BV7" s="24">
        <v>97.91</v>
      </c>
      <c r="BW7" s="24">
        <v>98.61</v>
      </c>
      <c r="BX7" s="24">
        <v>98.75</v>
      </c>
      <c r="BY7" s="24">
        <v>98.36</v>
      </c>
      <c r="BZ7" s="24">
        <v>97.29</v>
      </c>
      <c r="CA7" s="24">
        <v>97.81</v>
      </c>
      <c r="CB7" s="24">
        <v>165.22</v>
      </c>
      <c r="CC7" s="24">
        <v>172.57</v>
      </c>
      <c r="CD7" s="24">
        <v>178.1</v>
      </c>
      <c r="CE7" s="24">
        <v>177.65</v>
      </c>
      <c r="CF7" s="24">
        <v>243.05</v>
      </c>
      <c r="CG7" s="24">
        <v>144.11000000000001</v>
      </c>
      <c r="CH7" s="24">
        <v>141.24</v>
      </c>
      <c r="CI7" s="24">
        <v>142.03</v>
      </c>
      <c r="CJ7" s="24">
        <v>142.11000000000001</v>
      </c>
      <c r="CK7" s="24">
        <v>145.49</v>
      </c>
      <c r="CL7" s="24">
        <v>138.75</v>
      </c>
      <c r="CM7" s="24">
        <v>72.319999999999993</v>
      </c>
      <c r="CN7" s="24">
        <v>73.180000000000007</v>
      </c>
      <c r="CO7" s="24">
        <v>70.11</v>
      </c>
      <c r="CP7" s="24">
        <v>67.87</v>
      </c>
      <c r="CQ7" s="24">
        <v>81</v>
      </c>
      <c r="CR7" s="24">
        <v>61.32</v>
      </c>
      <c r="CS7" s="24">
        <v>61.7</v>
      </c>
      <c r="CT7" s="24">
        <v>63.04</v>
      </c>
      <c r="CU7" s="24">
        <v>60.55</v>
      </c>
      <c r="CV7" s="24">
        <v>61.49</v>
      </c>
      <c r="CW7" s="24">
        <v>58.94</v>
      </c>
      <c r="CX7" s="24">
        <v>97.31</v>
      </c>
      <c r="CY7" s="24">
        <v>97.4</v>
      </c>
      <c r="CZ7" s="24">
        <v>97.46</v>
      </c>
      <c r="DA7" s="24">
        <v>97.45</v>
      </c>
      <c r="DB7" s="24">
        <v>97.47</v>
      </c>
      <c r="DC7" s="24">
        <v>94.58</v>
      </c>
      <c r="DD7" s="24">
        <v>94.56</v>
      </c>
      <c r="DE7" s="24">
        <v>94.75</v>
      </c>
      <c r="DF7" s="24">
        <v>94.92</v>
      </c>
      <c r="DG7" s="24">
        <v>95.01</v>
      </c>
      <c r="DH7" s="24">
        <v>95.91</v>
      </c>
      <c r="DI7" s="24">
        <v>38.5</v>
      </c>
      <c r="DJ7" s="24">
        <v>40.4</v>
      </c>
      <c r="DK7" s="24">
        <v>42.33</v>
      </c>
      <c r="DL7" s="24">
        <v>44.18</v>
      </c>
      <c r="DM7" s="24">
        <v>44.08</v>
      </c>
      <c r="DN7" s="24">
        <v>31.01</v>
      </c>
      <c r="DO7" s="24">
        <v>28.87</v>
      </c>
      <c r="DP7" s="24">
        <v>31.34</v>
      </c>
      <c r="DQ7" s="24">
        <v>32.909999999999997</v>
      </c>
      <c r="DR7" s="24">
        <v>34.869999999999997</v>
      </c>
      <c r="DS7" s="24">
        <v>41.09</v>
      </c>
      <c r="DT7" s="24">
        <v>3.25</v>
      </c>
      <c r="DU7" s="24">
        <v>3.7</v>
      </c>
      <c r="DV7" s="24">
        <v>4.24</v>
      </c>
      <c r="DW7" s="24">
        <v>4.82</v>
      </c>
      <c r="DX7" s="24">
        <v>5.9</v>
      </c>
      <c r="DY7" s="24">
        <v>4.95</v>
      </c>
      <c r="DZ7" s="24">
        <v>5.64</v>
      </c>
      <c r="EA7" s="24">
        <v>6.43</v>
      </c>
      <c r="EB7" s="24">
        <v>7.75</v>
      </c>
      <c r="EC7" s="24">
        <v>9.44</v>
      </c>
      <c r="ED7" s="24">
        <v>8.68</v>
      </c>
      <c r="EE7" s="24">
        <v>0.13</v>
      </c>
      <c r="EF7" s="24">
        <v>0.04</v>
      </c>
      <c r="EG7" s="24">
        <v>0.08</v>
      </c>
      <c r="EH7" s="24">
        <v>0.06</v>
      </c>
      <c r="EI7" s="24">
        <v>0.02</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芙美子</cp:lastModifiedBy>
  <cp:lastPrinted>2025-02-28T09:22:50Z</cp:lastPrinted>
  <dcterms:created xsi:type="dcterms:W3CDTF">2025-01-24T07:07:03Z</dcterms:created>
  <dcterms:modified xsi:type="dcterms:W3CDTF">2025-02-28T09:23:16Z</dcterms:modified>
  <cp:category/>
</cp:coreProperties>
</file>