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6.11.244\各課用\上下水道課\2024_令和6年度記録用\01_全庁共通\01_全庁共通全般\04_庁内調査・照会（財政課経由県調査）\03_経営比較分析表／庁内調査・照会（財政課経由県調査）【D-2030-廃】\20250128_（修正通知）公営企業に係る経営比較分析表（令和5年度決算）の分析等について\"/>
    </mc:Choice>
  </mc:AlternateContent>
  <xr:revisionPtr revIDLastSave="0" documentId="13_ncr:1_{472F1BAA-55C5-4682-AA3B-F937D0D02DF2}" xr6:coauthVersionLast="47" xr6:coauthVersionMax="47" xr10:uidLastSave="{00000000-0000-0000-0000-000000000000}"/>
  <workbookProtection workbookAlgorithmName="SHA-512" workbookHashValue="cYiozAZFK7rd58gwF3RzYp7VyDAo6+VwCSEKww0pAE/k7UkRzjXEPelk6p58VU4vAxw9g8LCtE6i0jw/4TpiXQ==" workbookSaltValue="q7RU2xh/R5oW1kYzcvKFqw==" workbookSpinCount="100000" lockStructure="1"/>
  <bookViews>
    <workbookView xWindow="28680" yWindow="-120" windowWidth="19440" windowHeight="1488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BB8" i="4" s="1"/>
  <c r="S6" i="5"/>
  <c r="AT8" i="4" s="1"/>
  <c r="R6" i="5"/>
  <c r="AL8" i="4" s="1"/>
  <c r="Q6" i="5"/>
  <c r="W10" i="4" s="1"/>
  <c r="P6" i="5"/>
  <c r="O6" i="5"/>
  <c r="I10" i="4" s="1"/>
  <c r="N6" i="5"/>
  <c r="M6" i="5"/>
  <c r="L6" i="5"/>
  <c r="W8" i="4" s="1"/>
  <c r="K6" i="5"/>
  <c r="P8" i="4" s="1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85" i="4"/>
  <c r="I85" i="4"/>
  <c r="BB10" i="4"/>
  <c r="AT10" i="4"/>
  <c r="P10" i="4"/>
  <c r="B10" i="4"/>
  <c r="AD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<sst xmlns="http://schemas.openxmlformats.org/spreadsheetml/2006/main" count="228" uniqueCount="114">
  <si>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</si>
  <si>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</si>
  <si>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</si>
  <si>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</si>
  <si>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</si>
  <si>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</si>
  <si>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</si>
  <si>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</si>
  <si>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</si>
  <si>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</si>
  <si>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</si>
  <si>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</si>
  <si>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</si>
  <si>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</si>
  <si>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</si>
  <si>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</si>
  <si>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</si>
  <si>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</si>
  <si>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</si>
  <si>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</si>
  <si>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</si>
  <si>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</si>
  <si>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</si>
  <si>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</si>
  <si>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</si>
  <si>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</si>
  <si>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</si>
  <si>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</si>
  <si>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</si>
  <si>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</si>
  <si>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</si>
  <si>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</si>
  <si>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</si>
  <si>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</si>
  <si>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</si>
  <si>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</si>
  <si>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</si>
  <si>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</si>
  <si>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</si>
  <si>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</si>
  <si>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</si>
  <si>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</si>
  <si>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</si>
  <si>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</si>
  <si>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</si>
  <si>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</si>
  <si>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</si>
  <si>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</si>
  <si>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</si>
  <si>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</si>
  <si>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</si>
  <si>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</si>
  <si>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</si>
  <si>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</si>
  <si>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</si>
  <si>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</si>
  <si>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</si>
  <si>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</si>
  <si>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</si>
  <si>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</si>
  <si>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</si>
  <si>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</si>
  <si>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</si>
  <si>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</si>
  <si>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</si>
  <si>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</si>
  <si>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</si>
  <si>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</si>
  <si>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</si>
  <si>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</si>
  <si>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</si>
  <si>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</si>
  <si>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</si>
  <si>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</si>
  <si>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</si>
  <si>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</si>
  <si>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</si>
  <si>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</si>
  <si>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</si>
  <si>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</si>
  <si>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</si>
  <si>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</si>
  <si>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</si>
  <si>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</si>
  <si>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</si>
  <si>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</si>
  <si>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</si>
  <si>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</si>
  <si>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</si>
  <si>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</si>
  <si>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</si>
  <si>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</si>
  <si>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</si>
  <si>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長与町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</si>
  <si>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</si>
  <si>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</si>
  <si>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</si>
  <si>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</si>
  <si>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</si>
  <si>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</si>
  <si>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</si>
  <si>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</si>
  <si>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</si>
  <si>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</si>
  <si>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</si>
  <si>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</si>
  <si>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</si>
  <si>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</si>
  <si>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</si>
  <si>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</si>
  <si>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</si>
  <si>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①経常収支比率、⑤料金回収率は、いずれも100％
を超えており、欠損金も発生していないことから健
全な経営を維持できているが、給水収益の減少及び
費用の増加に伴い、両比率とも年々減少傾向にあ
る。
③流動比率は、370％となっており、1年以内に支払
うべき債務に対する支払能力を有している。
④企業債残高対給水収益比率は、上昇傾向にあるが
類似団体平均を下回っており、今後も効果的に活用
していく必要がある。
⑥給水原価は、有収水量が減少し費用が増加したこ
とにより前年度よりも上昇しており、類似団体の平
均値よりも上回っている。
⑦施設利用率は、類似団体の平均値を上回ってお
り、効率的な運用ができている。
⑧有収率は、漏水等の影響により前年度よりも減少
したが、類似団体の平均値を上回る数値を維持でき
ている。</t>
    <phoneticPr fontId="4"/>
  </si>
  <si>
    <t>高度経済成長期に整備された施設の老朽化が急速に
進んでいる状況に対応するため、中長期計画及び経
営戦略を策定し、財政状況を考慮しつつ老朽管更新
を行っているが、管路経年化率の上昇を解消するこ
とは困難であるため漏水状況や重要度などを参考に
することで、より効果が発揮できるよう更新工事を
実施している。</t>
    <phoneticPr fontId="4"/>
  </si>
  <si>
    <t>経営の健全性及び効率性に係る指標から、経営状況
は健全な状況を維持できている。しかし、今後も人
口減少等に伴い水需要は減少していくため給水収益
は減少傾向で推移すると見込まれる。一方で、施設
の老朽化に伴う更新需要の増加等により費用は増加
傾向にあり、水道事業を取り巻く経営環境はますま
す厳しくなっていく。このような中でも、将来にわ
たり安定的にサービスを提供するため、水道料金の
適正化や施設等の見直しなど、経営の健全化・効率
化に努め、経営基盤の強化を図っていく。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</si>
</sst>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0.55000000000000004</c:v>
                </c:pt>
                <c:pt idx="1">
                  <c:v>0.59</c:v>
                </c:pt>
                <c:pt idx="2">
                  <c:v>1.42</c:v>
                </c:pt>
                <c:pt idx="3">
                  <c:v>0.45</c:v>
                </c:pt>
                <c:pt idx="4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0-42A0-BB9C-3113CA76B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0.56999999999999995</c:v>
                </c:pt>
                <c:pt idx="2">
                  <c:v>0.52</c:v>
                </c:pt>
                <c:pt idx="3">
                  <c:v>0.48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0-42A0-BB9C-3113CA76B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79.81</c:v>
                </c:pt>
                <c:pt idx="1">
                  <c:v>82.39</c:v>
                </c:pt>
                <c:pt idx="2">
                  <c:v>81.96</c:v>
                </c:pt>
                <c:pt idx="3">
                  <c:v>79.97</c:v>
                </c:pt>
                <c:pt idx="4">
                  <c:v>79.650000000000006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7-4F1C-AA42-38420C864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59.67</c:v>
                </c:pt>
                <c:pt idx="1">
                  <c:v>60.12</c:v>
                </c:pt>
                <c:pt idx="2">
                  <c:v>60.34</c:v>
                </c:pt>
                <c:pt idx="3">
                  <c:v>59.54</c:v>
                </c:pt>
                <c:pt idx="4">
                  <c:v>59.26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7-4F1C-AA42-38420C864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91.45</c:v>
                </c:pt>
                <c:pt idx="1">
                  <c:v>91.56</c:v>
                </c:pt>
                <c:pt idx="2">
                  <c:v>91.31</c:v>
                </c:pt>
                <c:pt idx="3">
                  <c:v>91.39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2-4CC0-9B52-5A90A7727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84.6</c:v>
                </c:pt>
                <c:pt idx="1">
                  <c:v>84.24</c:v>
                </c:pt>
                <c:pt idx="2">
                  <c:v>84.19</c:v>
                </c:pt>
                <c:pt idx="3">
                  <c:v>83.93</c:v>
                </c:pt>
                <c:pt idx="4">
                  <c:v>83.84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2-4CC0-9B52-5A90A7727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111.45</c:v>
                </c:pt>
                <c:pt idx="1">
                  <c:v>122.87</c:v>
                </c:pt>
                <c:pt idx="2">
                  <c:v>120.89</c:v>
                </c:pt>
                <c:pt idx="3">
                  <c:v>117.69</c:v>
                </c:pt>
                <c:pt idx="4">
                  <c:v>111.58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9-4C4E-9AF0-8B0CA7739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109.01</c:v>
                </c:pt>
                <c:pt idx="1">
                  <c:v>108.83</c:v>
                </c:pt>
                <c:pt idx="2">
                  <c:v>109.23</c:v>
                </c:pt>
                <c:pt idx="3">
                  <c:v>108.04</c:v>
                </c:pt>
                <c:pt idx="4">
                  <c:v>107.49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C9-4C4E-9AF0-8B0CA7739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50.02</c:v>
                </c:pt>
                <c:pt idx="1">
                  <c:v>50.82</c:v>
                </c:pt>
                <c:pt idx="2">
                  <c:v>51.71</c:v>
                </c:pt>
                <c:pt idx="3">
                  <c:v>52.04</c:v>
                </c:pt>
                <c:pt idx="4">
                  <c:v>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5-4016-B676-FEC2D3446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48.17</c:v>
                </c:pt>
                <c:pt idx="1">
                  <c:v>48.83</c:v>
                </c:pt>
                <c:pt idx="2">
                  <c:v>49.96</c:v>
                </c:pt>
                <c:pt idx="3">
                  <c:v>50.82</c:v>
                </c:pt>
                <c:pt idx="4">
                  <c:v>51.82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35-4016-B676-FEC2D3446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27.39</c:v>
                </c:pt>
                <c:pt idx="1">
                  <c:v>27.98</c:v>
                </c:pt>
                <c:pt idx="2">
                  <c:v>26.76</c:v>
                </c:pt>
                <c:pt idx="3">
                  <c:v>26.84</c:v>
                </c:pt>
                <c:pt idx="4">
                  <c:v>27.71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7-41F8-83CF-782DF0B37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17.12</c:v>
                </c:pt>
                <c:pt idx="1">
                  <c:v>18.18</c:v>
                </c:pt>
                <c:pt idx="2">
                  <c:v>19.32</c:v>
                </c:pt>
                <c:pt idx="3">
                  <c:v>21.16</c:v>
                </c:pt>
                <c:pt idx="4">
                  <c:v>22.72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87-41F8-83CF-782DF0B37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2-4D2D-9FDA-B53E11F4D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3.7</c:v>
                </c:pt>
                <c:pt idx="1">
                  <c:v>4.34</c:v>
                </c:pt>
                <c:pt idx="2">
                  <c:v>4.6900000000000004</c:v>
                </c:pt>
                <c:pt idx="3">
                  <c:v>4.72</c:v>
                </c:pt>
                <c:pt idx="4">
                  <c:v>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92-4D2D-9FDA-B53E11F4D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351.61</c:v>
                </c:pt>
                <c:pt idx="1">
                  <c:v>443.58</c:v>
                </c:pt>
                <c:pt idx="2">
                  <c:v>411.57</c:v>
                </c:pt>
                <c:pt idx="3">
                  <c:v>262.16000000000003</c:v>
                </c:pt>
                <c:pt idx="4">
                  <c:v>370.21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4-4784-A4EE-9B7FF62B0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365.18</c:v>
                </c:pt>
                <c:pt idx="1">
                  <c:v>327.77</c:v>
                </c:pt>
                <c:pt idx="2">
                  <c:v>338.02</c:v>
                </c:pt>
                <c:pt idx="3">
                  <c:v>345.94</c:v>
                </c:pt>
                <c:pt idx="4">
                  <c:v>329.7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F4-4784-A4EE-9B7FF62B0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165.74</c:v>
                </c:pt>
                <c:pt idx="1">
                  <c:v>177.36</c:v>
                </c:pt>
                <c:pt idx="2">
                  <c:v>190.53</c:v>
                </c:pt>
                <c:pt idx="3">
                  <c:v>213.19</c:v>
                </c:pt>
                <c:pt idx="4">
                  <c:v>236.73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D-45EE-879F-137ED4870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371.65</c:v>
                </c:pt>
                <c:pt idx="1">
                  <c:v>397.1</c:v>
                </c:pt>
                <c:pt idx="2">
                  <c:v>379.91</c:v>
                </c:pt>
                <c:pt idx="3">
                  <c:v>386.61</c:v>
                </c:pt>
                <c:pt idx="4">
                  <c:v>381.56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BD-45EE-879F-137ED4870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107.51</c:v>
                </c:pt>
                <c:pt idx="1">
                  <c:v>120.59</c:v>
                </c:pt>
                <c:pt idx="2">
                  <c:v>117.72</c:v>
                </c:pt>
                <c:pt idx="3">
                  <c:v>112.72</c:v>
                </c:pt>
                <c:pt idx="4">
                  <c:v>105.61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F-4D26-830D-50DF28602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98.77</c:v>
                </c:pt>
                <c:pt idx="1">
                  <c:v>95.79</c:v>
                </c:pt>
                <c:pt idx="2">
                  <c:v>98.3</c:v>
                </c:pt>
                <c:pt idx="3">
                  <c:v>93.82</c:v>
                </c:pt>
                <c:pt idx="4">
                  <c:v>95.04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1F-4D26-830D-50DF28602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176.05</c:v>
                </c:pt>
                <c:pt idx="1">
                  <c:v>157.55000000000001</c:v>
                </c:pt>
                <c:pt idx="2">
                  <c:v>162.41999999999999</c:v>
                </c:pt>
                <c:pt idx="3">
                  <c:v>169.32</c:v>
                </c:pt>
                <c:pt idx="4">
                  <c:v>180.51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7-4250-AAA9-19BB40271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173.67</c:v>
                </c:pt>
                <c:pt idx="1">
                  <c:v>171.13</c:v>
                </c:pt>
                <c:pt idx="2">
                  <c:v>173.7</c:v>
                </c:pt>
                <c:pt idx="3">
                  <c:v>178.94</c:v>
                </c:pt>
                <c:pt idx="4">
                  <c:v>180.19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A7-4250-AAA9-19BB40271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J1" zoomScaleNormal="100" workbookViewId="0">
      <selection activeCell="BI77" sqref="BI7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</row>
    <row r="3" spans="1:78" ht="9.75" customHeight="1" x14ac:dyDescent="0.15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</row>
    <row r="4" spans="1:78" ht="9.75" customHeight="1" x14ac:dyDescent="0.15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9" t="str">
        <f>データ!H6</f>
        <v>長崎県　長与町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80"/>
      <c r="AE6" s="80"/>
      <c r="AF6" s="80"/>
      <c r="AG6" s="8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1" t="s">
        <v>1</v>
      </c>
      <c r="C7" s="62"/>
      <c r="D7" s="62"/>
      <c r="E7" s="62"/>
      <c r="F7" s="62"/>
      <c r="G7" s="62"/>
      <c r="H7" s="62"/>
      <c r="I7" s="61" t="s">
        <v>2</v>
      </c>
      <c r="J7" s="62"/>
      <c r="K7" s="62"/>
      <c r="L7" s="62"/>
      <c r="M7" s="62"/>
      <c r="N7" s="62"/>
      <c r="O7" s="63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2"/>
      <c r="AL7" s="64" t="s">
        <v>6</v>
      </c>
      <c r="AM7" s="64"/>
      <c r="AN7" s="64"/>
      <c r="AO7" s="64"/>
      <c r="AP7" s="64"/>
      <c r="AQ7" s="64"/>
      <c r="AR7" s="64"/>
      <c r="AS7" s="64"/>
      <c r="AT7" s="61" t="s">
        <v>7</v>
      </c>
      <c r="AU7" s="62"/>
      <c r="AV7" s="62"/>
      <c r="AW7" s="62"/>
      <c r="AX7" s="62"/>
      <c r="AY7" s="62"/>
      <c r="AZ7" s="62"/>
      <c r="BA7" s="62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A5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58">
        <f>データ!$R$6</f>
        <v>39861</v>
      </c>
      <c r="AM8" s="58"/>
      <c r="AN8" s="58"/>
      <c r="AO8" s="58"/>
      <c r="AP8" s="58"/>
      <c r="AQ8" s="58"/>
      <c r="AR8" s="58"/>
      <c r="AS8" s="58"/>
      <c r="AT8" s="55">
        <f>データ!$S$6</f>
        <v>28.73</v>
      </c>
      <c r="AU8" s="56"/>
      <c r="AV8" s="56"/>
      <c r="AW8" s="56"/>
      <c r="AX8" s="56"/>
      <c r="AY8" s="56"/>
      <c r="AZ8" s="56"/>
      <c r="BA8" s="56"/>
      <c r="BB8" s="45">
        <f>データ!$T$6</f>
        <v>1387.43</v>
      </c>
      <c r="BC8" s="45"/>
      <c r="BD8" s="45"/>
      <c r="BE8" s="45"/>
      <c r="BF8" s="45"/>
      <c r="BG8" s="45"/>
      <c r="BH8" s="45"/>
      <c r="BI8" s="45"/>
      <c r="BJ8" s="3"/>
      <c r="BK8" s="3"/>
      <c r="BL8" s="76" t="s">
        <v>10</v>
      </c>
      <c r="BM8" s="77"/>
      <c r="BN8" s="59" t="s">
        <v>11</v>
      </c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60"/>
    </row>
    <row r="9" spans="1:78" ht="18.75" customHeight="1" x14ac:dyDescent="0.15">
      <c r="A9" s="2"/>
      <c r="B9" s="61" t="s">
        <v>12</v>
      </c>
      <c r="C9" s="62"/>
      <c r="D9" s="62"/>
      <c r="E9" s="62"/>
      <c r="F9" s="62"/>
      <c r="G9" s="62"/>
      <c r="H9" s="62"/>
      <c r="I9" s="61" t="s">
        <v>13</v>
      </c>
      <c r="J9" s="62"/>
      <c r="K9" s="62"/>
      <c r="L9" s="62"/>
      <c r="M9" s="62"/>
      <c r="N9" s="62"/>
      <c r="O9" s="63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2"/>
      <c r="AE9" s="2"/>
      <c r="AF9" s="2"/>
      <c r="AG9" s="2"/>
      <c r="AH9" s="2"/>
      <c r="AI9" s="2"/>
      <c r="AJ9" s="2"/>
      <c r="AK9" s="2"/>
      <c r="AL9" s="64" t="s">
        <v>16</v>
      </c>
      <c r="AM9" s="64"/>
      <c r="AN9" s="64"/>
      <c r="AO9" s="64"/>
      <c r="AP9" s="64"/>
      <c r="AQ9" s="64"/>
      <c r="AR9" s="64"/>
      <c r="AS9" s="64"/>
      <c r="AT9" s="61" t="s">
        <v>17</v>
      </c>
      <c r="AU9" s="62"/>
      <c r="AV9" s="62"/>
      <c r="AW9" s="62"/>
      <c r="AX9" s="62"/>
      <c r="AY9" s="62"/>
      <c r="AZ9" s="62"/>
      <c r="BA9" s="62"/>
      <c r="BB9" s="64" t="s">
        <v>18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19</v>
      </c>
      <c r="BM9" s="66"/>
      <c r="BN9" s="67" t="s">
        <v>20</v>
      </c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8"/>
    </row>
    <row r="10" spans="1:78" ht="18.75" customHeight="1" x14ac:dyDescent="0.15">
      <c r="A10" s="2"/>
      <c r="B10" s="55" t="str">
        <f>データ!$N$6</f>
        <v>-</v>
      </c>
      <c r="C10" s="56"/>
      <c r="D10" s="56"/>
      <c r="E10" s="56"/>
      <c r="F10" s="56"/>
      <c r="G10" s="56"/>
      <c r="H10" s="56"/>
      <c r="I10" s="55">
        <f>データ!$O$6</f>
        <v>75</v>
      </c>
      <c r="J10" s="56"/>
      <c r="K10" s="56"/>
      <c r="L10" s="56"/>
      <c r="M10" s="56"/>
      <c r="N10" s="56"/>
      <c r="O10" s="57"/>
      <c r="P10" s="45">
        <f>データ!$P$6</f>
        <v>90.25</v>
      </c>
      <c r="Q10" s="45"/>
      <c r="R10" s="45"/>
      <c r="S10" s="45"/>
      <c r="T10" s="45"/>
      <c r="U10" s="45"/>
      <c r="V10" s="45"/>
      <c r="W10" s="58">
        <f>データ!$Q$6</f>
        <v>3630</v>
      </c>
      <c r="X10" s="58"/>
      <c r="Y10" s="58"/>
      <c r="Z10" s="58"/>
      <c r="AA10" s="58"/>
      <c r="AB10" s="58"/>
      <c r="AC10" s="58"/>
      <c r="AD10" s="2"/>
      <c r="AE10" s="2"/>
      <c r="AF10" s="2"/>
      <c r="AG10" s="2"/>
      <c r="AH10" s="2"/>
      <c r="AI10" s="2"/>
      <c r="AJ10" s="2"/>
      <c r="AK10" s="2"/>
      <c r="AL10" s="58">
        <f>データ!$U$6</f>
        <v>35669</v>
      </c>
      <c r="AM10" s="58"/>
      <c r="AN10" s="58"/>
      <c r="AO10" s="58"/>
      <c r="AP10" s="58"/>
      <c r="AQ10" s="58"/>
      <c r="AR10" s="58"/>
      <c r="AS10" s="58"/>
      <c r="AT10" s="55">
        <f>データ!$V$6</f>
        <v>12.17</v>
      </c>
      <c r="AU10" s="56"/>
      <c r="AV10" s="56"/>
      <c r="AW10" s="56"/>
      <c r="AX10" s="56"/>
      <c r="AY10" s="56"/>
      <c r="AZ10" s="56"/>
      <c r="BA10" s="56"/>
      <c r="BB10" s="45">
        <f>データ!$W$6</f>
        <v>2930.9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3" t="s">
        <v>25</v>
      </c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5"/>
    </row>
    <row r="15" spans="1:78" ht="13.5" customHeight="1" x14ac:dyDescent="0.15">
      <c r="A15" s="2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1"/>
      <c r="BK15" s="2"/>
      <c r="BL15" s="36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8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111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0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3" t="s">
        <v>26</v>
      </c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5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6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8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112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39" t="s">
        <v>27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1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1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0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3" t="s">
        <v>28</v>
      </c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5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6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8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113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2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VCwUh5QHwmCtX9EXW/Q/EtKf1GCnxDrirv0y7T9cveM9qjAdcpKy19sC8+FxpPZPpPY00Sc2WtlPiOEe1MrO5Q==" saltValue="TvQtNogP9w2kJGpdj0qtB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423076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長崎県　長与町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75</v>
      </c>
      <c r="P6" s="21">
        <f t="shared" si="3"/>
        <v>90.25</v>
      </c>
      <c r="Q6" s="21">
        <f t="shared" si="3"/>
        <v>3630</v>
      </c>
      <c r="R6" s="21">
        <f t="shared" si="3"/>
        <v>39861</v>
      </c>
      <c r="S6" s="21">
        <f t="shared" si="3"/>
        <v>28.73</v>
      </c>
      <c r="T6" s="21">
        <f t="shared" si="3"/>
        <v>1387.43</v>
      </c>
      <c r="U6" s="21">
        <f t="shared" si="3"/>
        <v>35669</v>
      </c>
      <c r="V6" s="21">
        <f t="shared" si="3"/>
        <v>12.17</v>
      </c>
      <c r="W6" s="21">
        <f t="shared" si="3"/>
        <v>2930.9</v>
      </c>
      <c r="X6" s="22">
        <f>IF(X7="",NA(),X7)</f>
        <v>111.45</v>
      </c>
      <c r="Y6" s="22">
        <f t="shared" ref="Y6:AG6" si="4">IF(Y7="",NA(),Y7)</f>
        <v>122.87</v>
      </c>
      <c r="Z6" s="22">
        <f t="shared" si="4"/>
        <v>120.89</v>
      </c>
      <c r="AA6" s="22">
        <f t="shared" si="4"/>
        <v>117.69</v>
      </c>
      <c r="AB6" s="22">
        <f t="shared" si="4"/>
        <v>111.58</v>
      </c>
      <c r="AC6" s="22">
        <f t="shared" si="4"/>
        <v>109.01</v>
      </c>
      <c r="AD6" s="22">
        <f t="shared" si="4"/>
        <v>108.83</v>
      </c>
      <c r="AE6" s="22">
        <f t="shared" si="4"/>
        <v>109.23</v>
      </c>
      <c r="AF6" s="22">
        <f t="shared" si="4"/>
        <v>108.04</v>
      </c>
      <c r="AG6" s="22">
        <f t="shared" si="4"/>
        <v>107.49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3.7</v>
      </c>
      <c r="AO6" s="22">
        <f t="shared" si="5"/>
        <v>4.34</v>
      </c>
      <c r="AP6" s="22">
        <f t="shared" si="5"/>
        <v>4.6900000000000004</v>
      </c>
      <c r="AQ6" s="22">
        <f t="shared" si="5"/>
        <v>4.72</v>
      </c>
      <c r="AR6" s="22">
        <f t="shared" si="5"/>
        <v>5.76</v>
      </c>
      <c r="AS6" s="21" t="str">
        <f>IF(AS7="","",IF(AS7="-","【-】","【"&amp;SUBSTITUTE(TEXT(AS7,"#,##0.00"),"-","△")&amp;"】"))</f>
        <v>【1.50】</v>
      </c>
      <c r="AT6" s="22">
        <f>IF(AT7="",NA(),AT7)</f>
        <v>351.61</v>
      </c>
      <c r="AU6" s="22">
        <f t="shared" ref="AU6:BC6" si="6">IF(AU7="",NA(),AU7)</f>
        <v>443.58</v>
      </c>
      <c r="AV6" s="22">
        <f t="shared" si="6"/>
        <v>411.57</v>
      </c>
      <c r="AW6" s="22">
        <f t="shared" si="6"/>
        <v>262.16000000000003</v>
      </c>
      <c r="AX6" s="22">
        <f t="shared" si="6"/>
        <v>370.21</v>
      </c>
      <c r="AY6" s="22">
        <f t="shared" si="6"/>
        <v>365.18</v>
      </c>
      <c r="AZ6" s="22">
        <f t="shared" si="6"/>
        <v>327.77</v>
      </c>
      <c r="BA6" s="22">
        <f t="shared" si="6"/>
        <v>338.02</v>
      </c>
      <c r="BB6" s="22">
        <f t="shared" si="6"/>
        <v>345.94</v>
      </c>
      <c r="BC6" s="22">
        <f t="shared" si="6"/>
        <v>329.7</v>
      </c>
      <c r="BD6" s="21" t="str">
        <f>IF(BD7="","",IF(BD7="-","【-】","【"&amp;SUBSTITUTE(TEXT(BD7,"#,##0.00"),"-","△")&amp;"】"))</f>
        <v>【243.36】</v>
      </c>
      <c r="BE6" s="22">
        <f>IF(BE7="",NA(),BE7)</f>
        <v>165.74</v>
      </c>
      <c r="BF6" s="22">
        <f t="shared" ref="BF6:BN6" si="7">IF(BF7="",NA(),BF7)</f>
        <v>177.36</v>
      </c>
      <c r="BG6" s="22">
        <f t="shared" si="7"/>
        <v>190.53</v>
      </c>
      <c r="BH6" s="22">
        <f t="shared" si="7"/>
        <v>213.19</v>
      </c>
      <c r="BI6" s="22">
        <f t="shared" si="7"/>
        <v>236.73</v>
      </c>
      <c r="BJ6" s="22">
        <f t="shared" si="7"/>
        <v>371.65</v>
      </c>
      <c r="BK6" s="22">
        <f t="shared" si="7"/>
        <v>397.1</v>
      </c>
      <c r="BL6" s="22">
        <f t="shared" si="7"/>
        <v>379.91</v>
      </c>
      <c r="BM6" s="22">
        <f t="shared" si="7"/>
        <v>386.61</v>
      </c>
      <c r="BN6" s="22">
        <f t="shared" si="7"/>
        <v>381.56</v>
      </c>
      <c r="BO6" s="21" t="str">
        <f>IF(BO7="","",IF(BO7="-","【-】","【"&amp;SUBSTITUTE(TEXT(BO7,"#,##0.00"),"-","△")&amp;"】"))</f>
        <v>【265.93】</v>
      </c>
      <c r="BP6" s="22">
        <f>IF(BP7="",NA(),BP7)</f>
        <v>107.51</v>
      </c>
      <c r="BQ6" s="22">
        <f t="shared" ref="BQ6:BY6" si="8">IF(BQ7="",NA(),BQ7)</f>
        <v>120.59</v>
      </c>
      <c r="BR6" s="22">
        <f t="shared" si="8"/>
        <v>117.72</v>
      </c>
      <c r="BS6" s="22">
        <f t="shared" si="8"/>
        <v>112.72</v>
      </c>
      <c r="BT6" s="22">
        <f t="shared" si="8"/>
        <v>105.61</v>
      </c>
      <c r="BU6" s="22">
        <f t="shared" si="8"/>
        <v>98.77</v>
      </c>
      <c r="BV6" s="22">
        <f t="shared" si="8"/>
        <v>95.79</v>
      </c>
      <c r="BW6" s="22">
        <f t="shared" si="8"/>
        <v>98.3</v>
      </c>
      <c r="BX6" s="22">
        <f t="shared" si="8"/>
        <v>93.82</v>
      </c>
      <c r="BY6" s="22">
        <f t="shared" si="8"/>
        <v>95.04</v>
      </c>
      <c r="BZ6" s="21" t="str">
        <f>IF(BZ7="","",IF(BZ7="-","【-】","【"&amp;SUBSTITUTE(TEXT(BZ7,"#,##0.00"),"-","△")&amp;"】"))</f>
        <v>【97.82】</v>
      </c>
      <c r="CA6" s="22">
        <f>IF(CA7="",NA(),CA7)</f>
        <v>176.05</v>
      </c>
      <c r="CB6" s="22">
        <f t="shared" ref="CB6:CJ6" si="9">IF(CB7="",NA(),CB7)</f>
        <v>157.55000000000001</v>
      </c>
      <c r="CC6" s="22">
        <f t="shared" si="9"/>
        <v>162.41999999999999</v>
      </c>
      <c r="CD6" s="22">
        <f t="shared" si="9"/>
        <v>169.32</v>
      </c>
      <c r="CE6" s="22">
        <f t="shared" si="9"/>
        <v>180.51</v>
      </c>
      <c r="CF6" s="22">
        <f t="shared" si="9"/>
        <v>173.67</v>
      </c>
      <c r="CG6" s="22">
        <f t="shared" si="9"/>
        <v>171.13</v>
      </c>
      <c r="CH6" s="22">
        <f t="shared" si="9"/>
        <v>173.7</v>
      </c>
      <c r="CI6" s="22">
        <f t="shared" si="9"/>
        <v>178.94</v>
      </c>
      <c r="CJ6" s="22">
        <f t="shared" si="9"/>
        <v>180.19</v>
      </c>
      <c r="CK6" s="21" t="str">
        <f>IF(CK7="","",IF(CK7="-","【-】","【"&amp;SUBSTITUTE(TEXT(CK7,"#,##0.00"),"-","△")&amp;"】"))</f>
        <v>【177.56】</v>
      </c>
      <c r="CL6" s="22">
        <f>IF(CL7="",NA(),CL7)</f>
        <v>79.81</v>
      </c>
      <c r="CM6" s="22">
        <f t="shared" ref="CM6:CU6" si="10">IF(CM7="",NA(),CM7)</f>
        <v>82.39</v>
      </c>
      <c r="CN6" s="22">
        <f t="shared" si="10"/>
        <v>81.96</v>
      </c>
      <c r="CO6" s="22">
        <f t="shared" si="10"/>
        <v>79.97</v>
      </c>
      <c r="CP6" s="22">
        <f t="shared" si="10"/>
        <v>79.650000000000006</v>
      </c>
      <c r="CQ6" s="22">
        <f t="shared" si="10"/>
        <v>59.67</v>
      </c>
      <c r="CR6" s="22">
        <f t="shared" si="10"/>
        <v>60.12</v>
      </c>
      <c r="CS6" s="22">
        <f t="shared" si="10"/>
        <v>60.34</v>
      </c>
      <c r="CT6" s="22">
        <f t="shared" si="10"/>
        <v>59.54</v>
      </c>
      <c r="CU6" s="22">
        <f t="shared" si="10"/>
        <v>59.26</v>
      </c>
      <c r="CV6" s="21" t="str">
        <f>IF(CV7="","",IF(CV7="-","【-】","【"&amp;SUBSTITUTE(TEXT(CV7,"#,##0.00"),"-","△")&amp;"】"))</f>
        <v>【59.81】</v>
      </c>
      <c r="CW6" s="22">
        <f>IF(CW7="",NA(),CW7)</f>
        <v>91.45</v>
      </c>
      <c r="CX6" s="22">
        <f t="shared" ref="CX6:DF6" si="11">IF(CX7="",NA(),CX7)</f>
        <v>91.56</v>
      </c>
      <c r="CY6" s="22">
        <f t="shared" si="11"/>
        <v>91.31</v>
      </c>
      <c r="CZ6" s="22">
        <f t="shared" si="11"/>
        <v>91.39</v>
      </c>
      <c r="DA6" s="22">
        <f t="shared" si="11"/>
        <v>90</v>
      </c>
      <c r="DB6" s="22">
        <f t="shared" si="11"/>
        <v>84.6</v>
      </c>
      <c r="DC6" s="22">
        <f t="shared" si="11"/>
        <v>84.24</v>
      </c>
      <c r="DD6" s="22">
        <f t="shared" si="11"/>
        <v>84.19</v>
      </c>
      <c r="DE6" s="22">
        <f t="shared" si="11"/>
        <v>83.93</v>
      </c>
      <c r="DF6" s="22">
        <f t="shared" si="11"/>
        <v>83.84</v>
      </c>
      <c r="DG6" s="21" t="str">
        <f>IF(DG7="","",IF(DG7="-","【-】","【"&amp;SUBSTITUTE(TEXT(DG7,"#,##0.00"),"-","△")&amp;"】"))</f>
        <v>【89.42】</v>
      </c>
      <c r="DH6" s="22">
        <f>IF(DH7="",NA(),DH7)</f>
        <v>50.02</v>
      </c>
      <c r="DI6" s="22">
        <f t="shared" ref="DI6:DQ6" si="12">IF(DI7="",NA(),DI7)</f>
        <v>50.82</v>
      </c>
      <c r="DJ6" s="22">
        <f t="shared" si="12"/>
        <v>51.71</v>
      </c>
      <c r="DK6" s="22">
        <f t="shared" si="12"/>
        <v>52.04</v>
      </c>
      <c r="DL6" s="22">
        <f t="shared" si="12"/>
        <v>52.8</v>
      </c>
      <c r="DM6" s="22">
        <f t="shared" si="12"/>
        <v>48.17</v>
      </c>
      <c r="DN6" s="22">
        <f t="shared" si="12"/>
        <v>48.83</v>
      </c>
      <c r="DO6" s="22">
        <f t="shared" si="12"/>
        <v>49.96</v>
      </c>
      <c r="DP6" s="22">
        <f t="shared" si="12"/>
        <v>50.82</v>
      </c>
      <c r="DQ6" s="22">
        <f t="shared" si="12"/>
        <v>51.82</v>
      </c>
      <c r="DR6" s="21" t="str">
        <f>IF(DR7="","",IF(DR7="-","【-】","【"&amp;SUBSTITUTE(TEXT(DR7,"#,##0.00"),"-","△")&amp;"】"))</f>
        <v>【52.02】</v>
      </c>
      <c r="DS6" s="22">
        <f>IF(DS7="",NA(),DS7)</f>
        <v>27.39</v>
      </c>
      <c r="DT6" s="22">
        <f t="shared" ref="DT6:EB6" si="13">IF(DT7="",NA(),DT7)</f>
        <v>27.98</v>
      </c>
      <c r="DU6" s="22">
        <f t="shared" si="13"/>
        <v>26.76</v>
      </c>
      <c r="DV6" s="22">
        <f t="shared" si="13"/>
        <v>26.84</v>
      </c>
      <c r="DW6" s="22">
        <f t="shared" si="13"/>
        <v>27.71</v>
      </c>
      <c r="DX6" s="22">
        <f t="shared" si="13"/>
        <v>17.12</v>
      </c>
      <c r="DY6" s="22">
        <f t="shared" si="13"/>
        <v>18.18</v>
      </c>
      <c r="DZ6" s="22">
        <f t="shared" si="13"/>
        <v>19.32</v>
      </c>
      <c r="EA6" s="22">
        <f t="shared" si="13"/>
        <v>21.16</v>
      </c>
      <c r="EB6" s="22">
        <f t="shared" si="13"/>
        <v>22.72</v>
      </c>
      <c r="EC6" s="21" t="str">
        <f>IF(EC7="","",IF(EC7="-","【-】","【"&amp;SUBSTITUTE(TEXT(EC7,"#,##0.00"),"-","△")&amp;"】"))</f>
        <v>【25.37】</v>
      </c>
      <c r="ED6" s="22">
        <f>IF(ED7="",NA(),ED7)</f>
        <v>0.55000000000000004</v>
      </c>
      <c r="EE6" s="22">
        <f t="shared" ref="EE6:EM6" si="14">IF(EE7="",NA(),EE7)</f>
        <v>0.59</v>
      </c>
      <c r="EF6" s="22">
        <f t="shared" si="14"/>
        <v>1.42</v>
      </c>
      <c r="EG6" s="22">
        <f t="shared" si="14"/>
        <v>0.45</v>
      </c>
      <c r="EH6" s="22">
        <f t="shared" si="14"/>
        <v>0.82</v>
      </c>
      <c r="EI6" s="22">
        <f t="shared" si="14"/>
        <v>0.54</v>
      </c>
      <c r="EJ6" s="22">
        <f t="shared" si="14"/>
        <v>0.56999999999999995</v>
      </c>
      <c r="EK6" s="22">
        <f t="shared" si="14"/>
        <v>0.52</v>
      </c>
      <c r="EL6" s="22">
        <f t="shared" si="14"/>
        <v>0.48</v>
      </c>
      <c r="EM6" s="22">
        <f t="shared" si="14"/>
        <v>0.48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423076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75</v>
      </c>
      <c r="P7" s="25">
        <v>90.25</v>
      </c>
      <c r="Q7" s="25">
        <v>3630</v>
      </c>
      <c r="R7" s="25">
        <v>39861</v>
      </c>
      <c r="S7" s="25">
        <v>28.73</v>
      </c>
      <c r="T7" s="25">
        <v>1387.43</v>
      </c>
      <c r="U7" s="25">
        <v>35669</v>
      </c>
      <c r="V7" s="25">
        <v>12.17</v>
      </c>
      <c r="W7" s="25">
        <v>2930.9</v>
      </c>
      <c r="X7" s="25">
        <v>111.45</v>
      </c>
      <c r="Y7" s="25">
        <v>122.87</v>
      </c>
      <c r="Z7" s="25">
        <v>120.89</v>
      </c>
      <c r="AA7" s="25">
        <v>117.69</v>
      </c>
      <c r="AB7" s="25">
        <v>111.58</v>
      </c>
      <c r="AC7" s="25">
        <v>109.01</v>
      </c>
      <c r="AD7" s="25">
        <v>108.83</v>
      </c>
      <c r="AE7" s="25">
        <v>109.23</v>
      </c>
      <c r="AF7" s="25">
        <v>108.04</v>
      </c>
      <c r="AG7" s="25">
        <v>107.49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3.7</v>
      </c>
      <c r="AO7" s="25">
        <v>4.34</v>
      </c>
      <c r="AP7" s="25">
        <v>4.6900000000000004</v>
      </c>
      <c r="AQ7" s="25">
        <v>4.72</v>
      </c>
      <c r="AR7" s="25">
        <v>5.76</v>
      </c>
      <c r="AS7" s="25">
        <v>1.5</v>
      </c>
      <c r="AT7" s="25">
        <v>351.61</v>
      </c>
      <c r="AU7" s="25">
        <v>443.58</v>
      </c>
      <c r="AV7" s="25">
        <v>411.57</v>
      </c>
      <c r="AW7" s="25">
        <v>262.16000000000003</v>
      </c>
      <c r="AX7" s="25">
        <v>370.21</v>
      </c>
      <c r="AY7" s="25">
        <v>365.18</v>
      </c>
      <c r="AZ7" s="25">
        <v>327.77</v>
      </c>
      <c r="BA7" s="25">
        <v>338.02</v>
      </c>
      <c r="BB7" s="25">
        <v>345.94</v>
      </c>
      <c r="BC7" s="25">
        <v>329.7</v>
      </c>
      <c r="BD7" s="25">
        <v>243.36</v>
      </c>
      <c r="BE7" s="25">
        <v>165.74</v>
      </c>
      <c r="BF7" s="25">
        <v>177.36</v>
      </c>
      <c r="BG7" s="25">
        <v>190.53</v>
      </c>
      <c r="BH7" s="25">
        <v>213.19</v>
      </c>
      <c r="BI7" s="25">
        <v>236.73</v>
      </c>
      <c r="BJ7" s="25">
        <v>371.65</v>
      </c>
      <c r="BK7" s="25">
        <v>397.1</v>
      </c>
      <c r="BL7" s="25">
        <v>379.91</v>
      </c>
      <c r="BM7" s="25">
        <v>386.61</v>
      </c>
      <c r="BN7" s="25">
        <v>381.56</v>
      </c>
      <c r="BO7" s="25">
        <v>265.93</v>
      </c>
      <c r="BP7" s="25">
        <v>107.51</v>
      </c>
      <c r="BQ7" s="25">
        <v>120.59</v>
      </c>
      <c r="BR7" s="25">
        <v>117.72</v>
      </c>
      <c r="BS7" s="25">
        <v>112.72</v>
      </c>
      <c r="BT7" s="25">
        <v>105.61</v>
      </c>
      <c r="BU7" s="25">
        <v>98.77</v>
      </c>
      <c r="BV7" s="25">
        <v>95.79</v>
      </c>
      <c r="BW7" s="25">
        <v>98.3</v>
      </c>
      <c r="BX7" s="25">
        <v>93.82</v>
      </c>
      <c r="BY7" s="25">
        <v>95.04</v>
      </c>
      <c r="BZ7" s="25">
        <v>97.82</v>
      </c>
      <c r="CA7" s="25">
        <v>176.05</v>
      </c>
      <c r="CB7" s="25">
        <v>157.55000000000001</v>
      </c>
      <c r="CC7" s="25">
        <v>162.41999999999999</v>
      </c>
      <c r="CD7" s="25">
        <v>169.32</v>
      </c>
      <c r="CE7" s="25">
        <v>180.51</v>
      </c>
      <c r="CF7" s="25">
        <v>173.67</v>
      </c>
      <c r="CG7" s="25">
        <v>171.13</v>
      </c>
      <c r="CH7" s="25">
        <v>173.7</v>
      </c>
      <c r="CI7" s="25">
        <v>178.94</v>
      </c>
      <c r="CJ7" s="25">
        <v>180.19</v>
      </c>
      <c r="CK7" s="25">
        <v>177.56</v>
      </c>
      <c r="CL7" s="25">
        <v>79.81</v>
      </c>
      <c r="CM7" s="25">
        <v>82.39</v>
      </c>
      <c r="CN7" s="25">
        <v>81.96</v>
      </c>
      <c r="CO7" s="25">
        <v>79.97</v>
      </c>
      <c r="CP7" s="25">
        <v>79.650000000000006</v>
      </c>
      <c r="CQ7" s="25">
        <v>59.67</v>
      </c>
      <c r="CR7" s="25">
        <v>60.12</v>
      </c>
      <c r="CS7" s="25">
        <v>60.34</v>
      </c>
      <c r="CT7" s="25">
        <v>59.54</v>
      </c>
      <c r="CU7" s="25">
        <v>59.26</v>
      </c>
      <c r="CV7" s="25">
        <v>59.81</v>
      </c>
      <c r="CW7" s="25">
        <v>91.45</v>
      </c>
      <c r="CX7" s="25">
        <v>91.56</v>
      </c>
      <c r="CY7" s="25">
        <v>91.31</v>
      </c>
      <c r="CZ7" s="25">
        <v>91.39</v>
      </c>
      <c r="DA7" s="25">
        <v>90</v>
      </c>
      <c r="DB7" s="25">
        <v>84.6</v>
      </c>
      <c r="DC7" s="25">
        <v>84.24</v>
      </c>
      <c r="DD7" s="25">
        <v>84.19</v>
      </c>
      <c r="DE7" s="25">
        <v>83.93</v>
      </c>
      <c r="DF7" s="25">
        <v>83.84</v>
      </c>
      <c r="DG7" s="25">
        <v>89.42</v>
      </c>
      <c r="DH7" s="25">
        <v>50.02</v>
      </c>
      <c r="DI7" s="25">
        <v>50.82</v>
      </c>
      <c r="DJ7" s="25">
        <v>51.71</v>
      </c>
      <c r="DK7" s="25">
        <v>52.04</v>
      </c>
      <c r="DL7" s="25">
        <v>52.8</v>
      </c>
      <c r="DM7" s="25">
        <v>48.17</v>
      </c>
      <c r="DN7" s="25">
        <v>48.83</v>
      </c>
      <c r="DO7" s="25">
        <v>49.96</v>
      </c>
      <c r="DP7" s="25">
        <v>50.82</v>
      </c>
      <c r="DQ7" s="25">
        <v>51.82</v>
      </c>
      <c r="DR7" s="25">
        <v>52.02</v>
      </c>
      <c r="DS7" s="25">
        <v>27.39</v>
      </c>
      <c r="DT7" s="25">
        <v>27.98</v>
      </c>
      <c r="DU7" s="25">
        <v>26.76</v>
      </c>
      <c r="DV7" s="25">
        <v>26.84</v>
      </c>
      <c r="DW7" s="25">
        <v>27.71</v>
      </c>
      <c r="DX7" s="25">
        <v>17.12</v>
      </c>
      <c r="DY7" s="25">
        <v>18.18</v>
      </c>
      <c r="DZ7" s="25">
        <v>19.32</v>
      </c>
      <c r="EA7" s="25">
        <v>21.16</v>
      </c>
      <c r="EB7" s="25">
        <v>22.72</v>
      </c>
      <c r="EC7" s="25">
        <v>25.37</v>
      </c>
      <c r="ED7" s="25">
        <v>0.55000000000000004</v>
      </c>
      <c r="EE7" s="25">
        <v>0.59</v>
      </c>
      <c r="EF7" s="25">
        <v>1.42</v>
      </c>
      <c r="EG7" s="25">
        <v>0.45</v>
      </c>
      <c r="EH7" s="25">
        <v>0.82</v>
      </c>
      <c r="EI7" s="25">
        <v>0.54</v>
      </c>
      <c r="EJ7" s="25">
        <v>0.56999999999999995</v>
      </c>
      <c r="EK7" s="25">
        <v>0.52</v>
      </c>
      <c r="EL7" s="25">
        <v>0.48</v>
      </c>
      <c r="EM7" s="25">
        <v>0.48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川田　優惟</cp:lastModifiedBy>
  <cp:lastPrinted>2025-01-28T06:13:40Z</cp:lastPrinted>
  <dcterms:created xsi:type="dcterms:W3CDTF">2025-01-24T06:55:25Z</dcterms:created>
  <dcterms:modified xsi:type="dcterms:W3CDTF">2025-01-28T06:13:42Z</dcterms:modified>
  <cp:category/>
</cp:coreProperties>
</file>