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211JFS2\Share\総企_財政_財政\予算担当\②決算\Ｒ０５年度\02_公営企業決算統計\001-県からの照会\R7.1.21_【長崎県市町村課：128〆】公営企業に係る経営比較分析表（令和5年度決算）の分析等について\回答\"/>
    </mc:Choice>
  </mc:AlternateContent>
  <xr:revisionPtr revIDLastSave="0" documentId="8_{8E340C18-1DBC-4C94-914F-06852B94CA91}" xr6:coauthVersionLast="36" xr6:coauthVersionMax="36" xr10:uidLastSave="{00000000-0000-0000-0000-000000000000}"/>
  <workbookProtection workbookAlgorithmName="SHA-512" workbookHashValue="wn6s1jcs0PzkVNXKweIDGrPp+rkK3fj5ByXi2TqiUSOTnlFuszvAIVpfeS/6EIdG87uAOWQgWIaU1vsUgqp1IQ==" workbookSaltValue="5fK107JxdzePYA71UXt3N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E85" i="4"/>
  <c r="BB10" i="4"/>
  <c r="AT10" i="4"/>
  <c r="AL10" i="4"/>
  <c r="W10" i="4"/>
  <c r="P10" i="4"/>
  <c r="B10" i="4"/>
  <c r="BB8" i="4"/>
  <c r="AT8" i="4"/>
  <c r="AD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<sst xmlns="http://schemas.openxmlformats.org/spreadsheetml/2006/main" count="228" uniqueCount="113">
  <si>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</si>
  <si>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</si>
  <si>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</si>
  <si>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</si>
  <si>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</si>
  <si>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</si>
  <si>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</si>
  <si>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</si>
  <si>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</si>
  <si>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</si>
  <si>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</si>
  <si>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</si>
  <si>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</si>
  <si>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</si>
  <si>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</si>
  <si>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</si>
  <si>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</si>
  <si>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</si>
  <si>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</si>
  <si>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</si>
  <si>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</si>
  <si>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</si>
  <si>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</si>
  <si>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</si>
  <si>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</si>
  <si>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</si>
  <si>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</si>
  <si>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</si>
  <si>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</si>
  <si>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</si>
  <si>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</si>
  <si>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</si>
  <si>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</si>
  <si>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</si>
  <si>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</si>
  <si>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</si>
  <si>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</si>
  <si>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</si>
  <si>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</si>
  <si>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</si>
  <si>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</si>
  <si>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</si>
  <si>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</si>
  <si>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</si>
  <si>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</si>
  <si>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</si>
  <si>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</si>
  <si>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</si>
  <si>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</si>
  <si>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</si>
  <si>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</si>
  <si>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</si>
  <si>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</si>
  <si>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</si>
  <si>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</si>
  <si>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</si>
  <si>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</si>
  <si>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</si>
  <si>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</si>
  <si>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</si>
  <si>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</si>
  <si>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</si>
  <si>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</si>
  <si>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</si>
  <si>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</si>
  <si>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</si>
  <si>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</si>
  <si>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</si>
  <si>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</si>
  <si>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</si>
  <si>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</si>
  <si>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</si>
  <si>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</si>
  <si>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</si>
  <si>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</si>
  <si>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</si>
  <si>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</si>
  <si>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</si>
  <si>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</si>
  <si>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</si>
  <si>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</si>
  <si>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</si>
  <si>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</si>
  <si>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</si>
  <si>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</si>
  <si>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</si>
  <si>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</si>
  <si>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</si>
  <si>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</si>
  <si>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</si>
  <si>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</si>
  <si>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</si>
  <si>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</si>
  <si>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</si>
  <si>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</si>
  <si>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</si>
  <si>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</si>
  <si>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</si>
  <si>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</si>
  <si>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</si>
  <si>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</si>
  <si>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</si>
  <si>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</si>
  <si>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</si>
  <si>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</si>
  <si>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</si>
  <si>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</si>
  <si>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</si>
  <si>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</si>
  <si>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</si>
  <si>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①経常収支比率：100％以上を維持しており、類似団体平均値を上回っているが引き続き経常的経費の削減により経営基盤の強化を図る。
③流動比率：100％を大きく超えていることから短期的な支払能力は確保されている。
④企業債残高対給水収益比率：類似団体平均値を上回っており、引き続き借入額を償還額以下に抑え、内部留保資金を活用した施設更新を実施していく。
⑤料金回収率：全国平均値、類似団体平均値ともに上回っているが引き続き経費削減を図る。
⑥給水原価：前年度実績より低くなったが引き続き経費削減を図る。
⑦施設利用率⑧有収率：類似団体平均値と比較し、施設利用率は上回っているものの、有収率は60％台と大きく下回っている。これは主として漏水が要因であり、引き続き漏水対策、老朽管路の更新など計画的に取り組む必要がある。</t>
    <phoneticPr fontId="4"/>
  </si>
  <si>
    <t>①有形固定資産減価償却率：類似団体平均値、全国平均の値とさほど変わりはないが引き続き施設の更新など計画的に取り組む必要がある。
②管路経年化率：類似団体平均値を下回っているが、今後も年々上昇する見込みであるため引き続き老朽管路の更新など計画的に取り組む必要がある。
③管路更新率：前年度実績と類似団体平均値を下回っており、引き続き漏水の発生状況を加味した効果の高い管路の更新など計画的に取り組む必要がある。</t>
    <phoneticPr fontId="4"/>
  </si>
  <si>
    <t>　人口減少による料金収入の減少、多くの老朽化した水道施設が更新時期を迎えており、今後も資産の減価償却費や施設維持管理費が増加するため経営環境が厳しくなることが予想される。
　引き続き、経営戦略に基づき、経常的経費の削減、計画的な人材育成と技術継承、施設の長寿命化・更新・統廃合など中長期的な視点で経営を行っていく必要がある。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</si>
</sst>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0.01</c:v>
                </c:pt>
                <c:pt idx="1">
                  <c:v>0.7</c:v>
                </c:pt>
                <c:pt idx="2">
                  <c:v>0.28000000000000003</c:v>
                </c:pt>
                <c:pt idx="3">
                  <c:v>0.53</c:v>
                </c:pt>
                <c:pt idx="4">
                  <c:v>0.46</c:v>
                </c:pt>
              </c:numCache>
            </c:numRef>
          </c:val>
          <c:extLst>
            <c:ext xmlns:c16="http://schemas.microsoft.com/office/drawing/2014/chart" uri="{C3380CC4-5D6E-409C-BE32-E72D297353CC}">
              <c16:uniqueId val="{00000000-23F8-4944-9CAA-0DC8EDF303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3F8-4944-9CAA-0DC8EDF303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72.989999999999995</c:v>
                </c:pt>
                <c:pt idx="1">
                  <c:v>76.91</c:v>
                </c:pt>
                <c:pt idx="2">
                  <c:v>76.58</c:v>
                </c:pt>
                <c:pt idx="3">
                  <c:v>76.959999999999994</c:v>
                </c:pt>
                <c:pt idx="4">
                  <c:v>79.72</c:v>
                </c:pt>
              </c:numCache>
            </c:numRef>
          </c:val>
          <c:extLst>
            <c:ext xmlns:c16="http://schemas.microsoft.com/office/drawing/2014/chart" uri="{C3380CC4-5D6E-409C-BE32-E72D297353CC}">
              <c16:uniqueId val="{00000000-7591-4BCE-8808-951B258A19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591-4BCE-8808-951B258A19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72.52</c:v>
                </c:pt>
                <c:pt idx="1">
                  <c:v>72.87</c:v>
                </c:pt>
                <c:pt idx="2">
                  <c:v>72.349999999999994</c:v>
                </c:pt>
                <c:pt idx="3">
                  <c:v>72.05</c:v>
                </c:pt>
                <c:pt idx="4">
                  <c:v>69.819999999999993</c:v>
                </c:pt>
              </c:numCache>
            </c:numRef>
          </c:val>
          <c:extLst>
            <c:ext xmlns:c16="http://schemas.microsoft.com/office/drawing/2014/chart" uri="{C3380CC4-5D6E-409C-BE32-E72D297353CC}">
              <c16:uniqueId val="{00000000-6A0C-4EAA-B6F2-AA22B87966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A0C-4EAA-B6F2-AA22B87966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105.72</c:v>
                </c:pt>
                <c:pt idx="1">
                  <c:v>105.37</c:v>
                </c:pt>
                <c:pt idx="2">
                  <c:v>106.54</c:v>
                </c:pt>
                <c:pt idx="3">
                  <c:v>104.72</c:v>
                </c:pt>
                <c:pt idx="4">
                  <c:v>107.79</c:v>
                </c:pt>
              </c:numCache>
            </c:numRef>
          </c:val>
          <c:extLst>
            <c:ext xmlns:c16="http://schemas.microsoft.com/office/drawing/2014/chart" uri="{C3380CC4-5D6E-409C-BE32-E72D297353CC}">
              <c16:uniqueId val="{00000000-2359-494B-BCEA-58D1769572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359-494B-BCEA-58D1769572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45.44</c:v>
                </c:pt>
                <c:pt idx="1">
                  <c:v>43.98</c:v>
                </c:pt>
                <c:pt idx="2">
                  <c:v>47.14</c:v>
                </c:pt>
                <c:pt idx="3">
                  <c:v>49.47</c:v>
                </c:pt>
                <c:pt idx="4">
                  <c:v>51.57</c:v>
                </c:pt>
              </c:numCache>
            </c:numRef>
          </c:val>
          <c:extLst>
            <c:ext xmlns:c16="http://schemas.microsoft.com/office/drawing/2014/chart" uri="{C3380CC4-5D6E-409C-BE32-E72D297353CC}">
              <c16:uniqueId val="{00000000-AEF2-41BD-AF2C-4FB49A67A1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EF2-41BD-AF2C-4FB49A67A1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14.02</c:v>
                </c:pt>
                <c:pt idx="1">
                  <c:v>15.01</c:v>
                </c:pt>
                <c:pt idx="2">
                  <c:v>21.02</c:v>
                </c:pt>
                <c:pt idx="3">
                  <c:v>21.42</c:v>
                </c:pt>
                <c:pt idx="4">
                  <c:v>22.48</c:v>
                </c:pt>
              </c:numCache>
            </c:numRef>
          </c:val>
          <c:extLst>
            <c:ext xmlns:c16="http://schemas.microsoft.com/office/drawing/2014/chart" uri="{C3380CC4-5D6E-409C-BE32-E72D297353CC}">
              <c16:uniqueId val="{00000000-E728-4B86-8CB0-402B2EB45F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728-4B86-8CB0-402B2EB45F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8-4F97-B99E-C44D5094E2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628-4F97-B99E-C44D5094E2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232.99</c:v>
                </c:pt>
                <c:pt idx="1">
                  <c:v>265.77</c:v>
                </c:pt>
                <c:pt idx="2">
                  <c:v>250.16</c:v>
                </c:pt>
                <c:pt idx="3">
                  <c:v>272.19</c:v>
                </c:pt>
                <c:pt idx="4">
                  <c:v>315.45999999999998</c:v>
                </c:pt>
              </c:numCache>
            </c:numRef>
          </c:val>
          <c:extLst>
            <c:ext xmlns:c16="http://schemas.microsoft.com/office/drawing/2014/chart" uri="{C3380CC4-5D6E-409C-BE32-E72D297353CC}">
              <c16:uniqueId val="{00000000-32F7-47F2-9DF7-22957E8886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32F7-47F2-9DF7-22957E8886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475.87</c:v>
                </c:pt>
                <c:pt idx="1">
                  <c:v>486.84</c:v>
                </c:pt>
                <c:pt idx="2">
                  <c:v>442.3</c:v>
                </c:pt>
                <c:pt idx="3">
                  <c:v>400.92</c:v>
                </c:pt>
                <c:pt idx="4">
                  <c:v>394.3</c:v>
                </c:pt>
              </c:numCache>
            </c:numRef>
          </c:val>
          <c:extLst>
            <c:ext xmlns:c16="http://schemas.microsoft.com/office/drawing/2014/chart" uri="{C3380CC4-5D6E-409C-BE32-E72D297353CC}">
              <c16:uniqueId val="{00000000-4912-4B7F-8AE2-9017929FFB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4912-4B7F-8AE2-9017929FFB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105.23</c:v>
                </c:pt>
                <c:pt idx="1">
                  <c:v>100.86</c:v>
                </c:pt>
                <c:pt idx="2">
                  <c:v>105.63</c:v>
                </c:pt>
                <c:pt idx="3">
                  <c:v>102.26</c:v>
                </c:pt>
                <c:pt idx="4">
                  <c:v>105.98</c:v>
                </c:pt>
              </c:numCache>
            </c:numRef>
          </c:val>
          <c:extLst>
            <c:ext xmlns:c16="http://schemas.microsoft.com/office/drawing/2014/chart" uri="{C3380CC4-5D6E-409C-BE32-E72D297353CC}">
              <c16:uniqueId val="{00000000-72AA-4FD6-A3A7-8D7F89D016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2AA-4FD6-A3A7-8D7F89D016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178.33</c:v>
                </c:pt>
                <c:pt idx="1">
                  <c:v>186.5</c:v>
                </c:pt>
                <c:pt idx="2">
                  <c:v>178.65</c:v>
                </c:pt>
                <c:pt idx="3">
                  <c:v>184.8</c:v>
                </c:pt>
                <c:pt idx="4">
                  <c:v>178.8</c:v>
                </c:pt>
              </c:numCache>
            </c:numRef>
          </c:val>
          <c:extLst>
            <c:ext xmlns:c16="http://schemas.microsoft.com/office/drawing/2014/chart" uri="{C3380CC4-5D6E-409C-BE32-E72D297353CC}">
              <c16:uniqueId val="{00000000-19A1-4A5F-BDB5-E2932B8607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9A1-4A5F-BDB5-E2932B8607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I70" sqref="BI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長崎県　五島市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34491</v>
      </c>
      <c r="AM8" s="58"/>
      <c r="AN8" s="58"/>
      <c r="AO8" s="58"/>
      <c r="AP8" s="58"/>
      <c r="AQ8" s="58"/>
      <c r="AR8" s="58"/>
      <c r="AS8" s="58"/>
      <c r="AT8" s="55">
        <f>データ!$S$6</f>
        <v>420.12</v>
      </c>
      <c r="AU8" s="56"/>
      <c r="AV8" s="56"/>
      <c r="AW8" s="56"/>
      <c r="AX8" s="56"/>
      <c r="AY8" s="56"/>
      <c r="AZ8" s="56"/>
      <c r="BA8" s="56"/>
      <c r="BB8" s="45">
        <f>データ!$T$6</f>
        <v>82.1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69.319999999999993</v>
      </c>
      <c r="J10" s="56"/>
      <c r="K10" s="56"/>
      <c r="L10" s="56"/>
      <c r="M10" s="56"/>
      <c r="N10" s="56"/>
      <c r="O10" s="57"/>
      <c r="P10" s="45">
        <f>データ!$P$6</f>
        <v>98.95</v>
      </c>
      <c r="Q10" s="45"/>
      <c r="R10" s="45"/>
      <c r="S10" s="45"/>
      <c r="T10" s="45"/>
      <c r="U10" s="45"/>
      <c r="V10" s="45"/>
      <c r="W10" s="58">
        <f>データ!$Q$6</f>
        <v>3685</v>
      </c>
      <c r="X10" s="58"/>
      <c r="Y10" s="58"/>
      <c r="Z10" s="58"/>
      <c r="AA10" s="58"/>
      <c r="AB10" s="58"/>
      <c r="AC10" s="58"/>
      <c r="AD10" s="2"/>
      <c r="AE10" s="2"/>
      <c r="AF10" s="2"/>
      <c r="AG10" s="2"/>
      <c r="AH10" s="2"/>
      <c r="AI10" s="2"/>
      <c r="AJ10" s="2"/>
      <c r="AK10" s="2"/>
      <c r="AL10" s="58">
        <f>データ!$U$6</f>
        <v>33507</v>
      </c>
      <c r="AM10" s="58"/>
      <c r="AN10" s="58"/>
      <c r="AO10" s="58"/>
      <c r="AP10" s="58"/>
      <c r="AQ10" s="58"/>
      <c r="AR10" s="58"/>
      <c r="AS10" s="58"/>
      <c r="AT10" s="55">
        <f>データ!$V$6</f>
        <v>84.26</v>
      </c>
      <c r="AU10" s="56"/>
      <c r="AV10" s="56"/>
      <c r="AW10" s="56"/>
      <c r="AX10" s="56"/>
      <c r="AY10" s="56"/>
      <c r="AZ10" s="56"/>
      <c r="BA10" s="56"/>
      <c r="BB10" s="45">
        <f>データ!$W$6</f>
        <v>397.66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aV1EnetEhd7PVwuDM262YnEp8ZObccwv9WkkfStwY5+j6pfwjhTKL8qoxTjyuQ48/s/8H/Ekoa//oX/p1VZjA==" saltValue="m0KhvJ7j/2qgT+H5GEiO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422118</v>
      </c>
      <c r="D6" s="20">
        <f t="shared" si="3"/>
        <v>46</v>
      </c>
      <c r="E6" s="20">
        <f t="shared" si="3"/>
        <v>1</v>
      </c>
      <c r="F6" s="20">
        <f t="shared" si="3"/>
        <v>0</v>
      </c>
      <c r="G6" s="20">
        <f t="shared" si="3"/>
        <v>1</v>
      </c>
      <c r="H6" s="20" t="str">
        <f t="shared" si="3"/>
        <v>長崎県　五島市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69.319999999999993</v>
      </c>
      <c r="P6" s="21">
        <f t="shared" si="3"/>
        <v>98.95</v>
      </c>
      <c r="Q6" s="21">
        <f t="shared" si="3"/>
        <v>3685</v>
      </c>
      <c r="R6" s="21">
        <f t="shared" si="3"/>
        <v>34491</v>
      </c>
      <c r="S6" s="21">
        <f t="shared" si="3"/>
        <v>420.12</v>
      </c>
      <c r="T6" s="21">
        <f t="shared" si="3"/>
        <v>82.1</v>
      </c>
      <c r="U6" s="21">
        <f t="shared" si="3"/>
        <v>33507</v>
      </c>
      <c r="V6" s="21">
        <f t="shared" si="3"/>
        <v>84.26</v>
      </c>
      <c r="W6" s="21">
        <f t="shared" si="3"/>
        <v>397.66</v>
      </c>
      <c r="X6" s="22">
        <f>IF(X7="",NA(),X7)</f>
        <v>105.72</v>
      </c>
      <c r="Y6" s="22">
        <f t="shared" ref="Y6:AG6" si="4">IF(Y7="",NA(),Y7)</f>
        <v>105.37</v>
      </c>
      <c r="Z6" s="22">
        <f t="shared" si="4"/>
        <v>106.54</v>
      </c>
      <c r="AA6" s="22">
        <f t="shared" si="4"/>
        <v>104.72</v>
      </c>
      <c r="AB6" s="22">
        <f t="shared" si="4"/>
        <v>107.79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232.99</v>
      </c>
      <c r="AU6" s="22">
        <f t="shared" ref="AU6:BC6" si="6">IF(AU7="",NA(),AU7)</f>
        <v>265.77</v>
      </c>
      <c r="AV6" s="22">
        <f t="shared" si="6"/>
        <v>250.16</v>
      </c>
      <c r="AW6" s="22">
        <f t="shared" si="6"/>
        <v>272.19</v>
      </c>
      <c r="AX6" s="22">
        <f t="shared" si="6"/>
        <v>315.45999999999998</v>
      </c>
      <c r="AY6" s="22">
        <f t="shared" si="6"/>
        <v>365.18</v>
      </c>
      <c r="AZ6" s="22">
        <f t="shared" si="6"/>
        <v>327.77</v>
      </c>
      <c r="BA6" s="22">
        <f t="shared" si="6"/>
        <v>338.02</v>
      </c>
      <c r="BB6" s="22">
        <f t="shared" si="6"/>
        <v>345.94</v>
      </c>
      <c r="BC6" s="22">
        <f t="shared" si="6"/>
        <v>329.7</v>
      </c>
      <c r="BD6" s="21" t="str">
        <f>IF(BD7="","",IF(BD7="-","【-】","【"&amp;SUBSTITUTE(TEXT(BD7,"#,##0.00"),"-","△")&amp;"】"))</f>
        <v>【243.36】</v>
      </c>
      <c r="BE6" s="22">
        <f>IF(BE7="",NA(),BE7)</f>
        <v>475.87</v>
      </c>
      <c r="BF6" s="22">
        <f t="shared" ref="BF6:BN6" si="7">IF(BF7="",NA(),BF7)</f>
        <v>486.84</v>
      </c>
      <c r="BG6" s="22">
        <f t="shared" si="7"/>
        <v>442.3</v>
      </c>
      <c r="BH6" s="22">
        <f t="shared" si="7"/>
        <v>400.92</v>
      </c>
      <c r="BI6" s="22">
        <f t="shared" si="7"/>
        <v>394.3</v>
      </c>
      <c r="BJ6" s="22">
        <f t="shared" si="7"/>
        <v>371.65</v>
      </c>
      <c r="BK6" s="22">
        <f t="shared" si="7"/>
        <v>397.1</v>
      </c>
      <c r="BL6" s="22">
        <f t="shared" si="7"/>
        <v>379.91</v>
      </c>
      <c r="BM6" s="22">
        <f t="shared" si="7"/>
        <v>386.61</v>
      </c>
      <c r="BN6" s="22">
        <f t="shared" si="7"/>
        <v>381.56</v>
      </c>
      <c r="BO6" s="21" t="str">
        <f>IF(BO7="","",IF(BO7="-","【-】","【"&amp;SUBSTITUTE(TEXT(BO7,"#,##0.00"),"-","△")&amp;"】"))</f>
        <v>【265.93】</v>
      </c>
      <c r="BP6" s="22">
        <f>IF(BP7="",NA(),BP7)</f>
        <v>105.23</v>
      </c>
      <c r="BQ6" s="22">
        <f t="shared" ref="BQ6:BY6" si="8">IF(BQ7="",NA(),BQ7)</f>
        <v>100.86</v>
      </c>
      <c r="BR6" s="22">
        <f t="shared" si="8"/>
        <v>105.63</v>
      </c>
      <c r="BS6" s="22">
        <f t="shared" si="8"/>
        <v>102.26</v>
      </c>
      <c r="BT6" s="22">
        <f t="shared" si="8"/>
        <v>105.98</v>
      </c>
      <c r="BU6" s="22">
        <f t="shared" si="8"/>
        <v>98.77</v>
      </c>
      <c r="BV6" s="22">
        <f t="shared" si="8"/>
        <v>95.79</v>
      </c>
      <c r="BW6" s="22">
        <f t="shared" si="8"/>
        <v>98.3</v>
      </c>
      <c r="BX6" s="22">
        <f t="shared" si="8"/>
        <v>93.82</v>
      </c>
      <c r="BY6" s="22">
        <f t="shared" si="8"/>
        <v>95.04</v>
      </c>
      <c r="BZ6" s="21" t="str">
        <f>IF(BZ7="","",IF(BZ7="-","【-】","【"&amp;SUBSTITUTE(TEXT(BZ7,"#,##0.00"),"-","△")&amp;"】"))</f>
        <v>【97.82】</v>
      </c>
      <c r="CA6" s="22">
        <f>IF(CA7="",NA(),CA7)</f>
        <v>178.33</v>
      </c>
      <c r="CB6" s="22">
        <f t="shared" ref="CB6:CJ6" si="9">IF(CB7="",NA(),CB7)</f>
        <v>186.5</v>
      </c>
      <c r="CC6" s="22">
        <f t="shared" si="9"/>
        <v>178.65</v>
      </c>
      <c r="CD6" s="22">
        <f t="shared" si="9"/>
        <v>184.8</v>
      </c>
      <c r="CE6" s="22">
        <f t="shared" si="9"/>
        <v>178.8</v>
      </c>
      <c r="CF6" s="22">
        <f t="shared" si="9"/>
        <v>173.67</v>
      </c>
      <c r="CG6" s="22">
        <f t="shared" si="9"/>
        <v>171.13</v>
      </c>
      <c r="CH6" s="22">
        <f t="shared" si="9"/>
        <v>173.7</v>
      </c>
      <c r="CI6" s="22">
        <f t="shared" si="9"/>
        <v>178.94</v>
      </c>
      <c r="CJ6" s="22">
        <f t="shared" si="9"/>
        <v>180.19</v>
      </c>
      <c r="CK6" s="21" t="str">
        <f>IF(CK7="","",IF(CK7="-","【-】","【"&amp;SUBSTITUTE(TEXT(CK7,"#,##0.00"),"-","△")&amp;"】"))</f>
        <v>【177.56】</v>
      </c>
      <c r="CL6" s="22">
        <f>IF(CL7="",NA(),CL7)</f>
        <v>72.989999999999995</v>
      </c>
      <c r="CM6" s="22">
        <f t="shared" ref="CM6:CU6" si="10">IF(CM7="",NA(),CM7)</f>
        <v>76.91</v>
      </c>
      <c r="CN6" s="22">
        <f t="shared" si="10"/>
        <v>76.58</v>
      </c>
      <c r="CO6" s="22">
        <f t="shared" si="10"/>
        <v>76.959999999999994</v>
      </c>
      <c r="CP6" s="22">
        <f t="shared" si="10"/>
        <v>79.72</v>
      </c>
      <c r="CQ6" s="22">
        <f t="shared" si="10"/>
        <v>59.67</v>
      </c>
      <c r="CR6" s="22">
        <f t="shared" si="10"/>
        <v>60.12</v>
      </c>
      <c r="CS6" s="22">
        <f t="shared" si="10"/>
        <v>60.34</v>
      </c>
      <c r="CT6" s="22">
        <f t="shared" si="10"/>
        <v>59.54</v>
      </c>
      <c r="CU6" s="22">
        <f t="shared" si="10"/>
        <v>59.26</v>
      </c>
      <c r="CV6" s="21" t="str">
        <f>IF(CV7="","",IF(CV7="-","【-】","【"&amp;SUBSTITUTE(TEXT(CV7,"#,##0.00"),"-","△")&amp;"】"))</f>
        <v>【59.81】</v>
      </c>
      <c r="CW6" s="22">
        <f>IF(CW7="",NA(),CW7)</f>
        <v>72.52</v>
      </c>
      <c r="CX6" s="22">
        <f t="shared" ref="CX6:DF6" si="11">IF(CX7="",NA(),CX7)</f>
        <v>72.87</v>
      </c>
      <c r="CY6" s="22">
        <f t="shared" si="11"/>
        <v>72.349999999999994</v>
      </c>
      <c r="CZ6" s="22">
        <f t="shared" si="11"/>
        <v>72.05</v>
      </c>
      <c r="DA6" s="22">
        <f t="shared" si="11"/>
        <v>69.819999999999993</v>
      </c>
      <c r="DB6" s="22">
        <f t="shared" si="11"/>
        <v>84.6</v>
      </c>
      <c r="DC6" s="22">
        <f t="shared" si="11"/>
        <v>84.24</v>
      </c>
      <c r="DD6" s="22">
        <f t="shared" si="11"/>
        <v>84.19</v>
      </c>
      <c r="DE6" s="22">
        <f t="shared" si="11"/>
        <v>83.93</v>
      </c>
      <c r="DF6" s="22">
        <f t="shared" si="11"/>
        <v>83.84</v>
      </c>
      <c r="DG6" s="21" t="str">
        <f>IF(DG7="","",IF(DG7="-","【-】","【"&amp;SUBSTITUTE(TEXT(DG7,"#,##0.00"),"-","△")&amp;"】"))</f>
        <v>【89.42】</v>
      </c>
      <c r="DH6" s="22">
        <f>IF(DH7="",NA(),DH7)</f>
        <v>45.44</v>
      </c>
      <c r="DI6" s="22">
        <f t="shared" ref="DI6:DQ6" si="12">IF(DI7="",NA(),DI7)</f>
        <v>43.98</v>
      </c>
      <c r="DJ6" s="22">
        <f t="shared" si="12"/>
        <v>47.14</v>
      </c>
      <c r="DK6" s="22">
        <f t="shared" si="12"/>
        <v>49.47</v>
      </c>
      <c r="DL6" s="22">
        <f t="shared" si="12"/>
        <v>51.57</v>
      </c>
      <c r="DM6" s="22">
        <f t="shared" si="12"/>
        <v>48.17</v>
      </c>
      <c r="DN6" s="22">
        <f t="shared" si="12"/>
        <v>48.83</v>
      </c>
      <c r="DO6" s="22">
        <f t="shared" si="12"/>
        <v>49.96</v>
      </c>
      <c r="DP6" s="22">
        <f t="shared" si="12"/>
        <v>50.82</v>
      </c>
      <c r="DQ6" s="22">
        <f t="shared" si="12"/>
        <v>51.82</v>
      </c>
      <c r="DR6" s="21" t="str">
        <f>IF(DR7="","",IF(DR7="-","【-】","【"&amp;SUBSTITUTE(TEXT(DR7,"#,##0.00"),"-","△")&amp;"】"))</f>
        <v>【52.02】</v>
      </c>
      <c r="DS6" s="22">
        <f>IF(DS7="",NA(),DS7)</f>
        <v>14.02</v>
      </c>
      <c r="DT6" s="22">
        <f t="shared" ref="DT6:EB6" si="13">IF(DT7="",NA(),DT7)</f>
        <v>15.01</v>
      </c>
      <c r="DU6" s="22">
        <f t="shared" si="13"/>
        <v>21.02</v>
      </c>
      <c r="DV6" s="22">
        <f t="shared" si="13"/>
        <v>21.42</v>
      </c>
      <c r="DW6" s="22">
        <f t="shared" si="13"/>
        <v>22.48</v>
      </c>
      <c r="DX6" s="22">
        <f t="shared" si="13"/>
        <v>17.12</v>
      </c>
      <c r="DY6" s="22">
        <f t="shared" si="13"/>
        <v>18.18</v>
      </c>
      <c r="DZ6" s="22">
        <f t="shared" si="13"/>
        <v>19.32</v>
      </c>
      <c r="EA6" s="22">
        <f t="shared" si="13"/>
        <v>21.16</v>
      </c>
      <c r="EB6" s="22">
        <f t="shared" si="13"/>
        <v>22.72</v>
      </c>
      <c r="EC6" s="21" t="str">
        <f>IF(EC7="","",IF(EC7="-","【-】","【"&amp;SUBSTITUTE(TEXT(EC7,"#,##0.00"),"-","△")&amp;"】"))</f>
        <v>【25.37】</v>
      </c>
      <c r="ED6" s="22">
        <f>IF(ED7="",NA(),ED7)</f>
        <v>0.01</v>
      </c>
      <c r="EE6" s="22">
        <f t="shared" ref="EE6:EM6" si="14">IF(EE7="",NA(),EE7)</f>
        <v>0.7</v>
      </c>
      <c r="EF6" s="22">
        <f t="shared" si="14"/>
        <v>0.28000000000000003</v>
      </c>
      <c r="EG6" s="22">
        <f t="shared" si="14"/>
        <v>0.53</v>
      </c>
      <c r="EH6" s="22">
        <f t="shared" si="14"/>
        <v>0.46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422118</v>
      </c>
      <c r="D7" s="24">
        <v>46</v>
      </c>
      <c r="E7" s="24">
        <v>1</v>
      </c>
      <c r="F7" s="24">
        <v>0</v>
      </c>
      <c r="G7" s="24">
        <v>1</v>
      </c>
      <c r="H7" s="24" t="s">
        <v>93</v>
      </c>
      <c r="I7" s="24" t="s">
        <v>94</v>
      </c>
      <c r="J7" s="24" t="s">
        <v>95</v>
      </c>
      <c r="K7" s="24" t="s">
        <v>96</v>
      </c>
      <c r="L7" s="24" t="s">
        <v>97</v>
      </c>
      <c r="M7" s="24" t="s">
        <v>98</v>
      </c>
      <c r="N7" s="25" t="s">
        <v>99</v>
      </c>
      <c r="O7" s="25">
        <v>69.319999999999993</v>
      </c>
      <c r="P7" s="25">
        <v>98.95</v>
      </c>
      <c r="Q7" s="25">
        <v>3685</v>
      </c>
      <c r="R7" s="25">
        <v>34491</v>
      </c>
      <c r="S7" s="25">
        <v>420.12</v>
      </c>
      <c r="T7" s="25">
        <v>82.1</v>
      </c>
      <c r="U7" s="25">
        <v>33507</v>
      </c>
      <c r="V7" s="25">
        <v>84.26</v>
      </c>
      <c r="W7" s="25">
        <v>397.66</v>
      </c>
      <c r="X7" s="25">
        <v>105.72</v>
      </c>
      <c r="Y7" s="25">
        <v>105.37</v>
      </c>
      <c r="Z7" s="25">
        <v>106.54</v>
      </c>
      <c r="AA7" s="25">
        <v>104.72</v>
      </c>
      <c r="AB7" s="25">
        <v>107.79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232.99</v>
      </c>
      <c r="AU7" s="25">
        <v>265.77</v>
      </c>
      <c r="AV7" s="25">
        <v>250.16</v>
      </c>
      <c r="AW7" s="25">
        <v>272.19</v>
      </c>
      <c r="AX7" s="25">
        <v>315.45999999999998</v>
      </c>
      <c r="AY7" s="25">
        <v>365.18</v>
      </c>
      <c r="AZ7" s="25">
        <v>327.77</v>
      </c>
      <c r="BA7" s="25">
        <v>338.02</v>
      </c>
      <c r="BB7" s="25">
        <v>345.94</v>
      </c>
      <c r="BC7" s="25">
        <v>329.7</v>
      </c>
      <c r="BD7" s="25">
        <v>243.36</v>
      </c>
      <c r="BE7" s="25">
        <v>475.87</v>
      </c>
      <c r="BF7" s="25">
        <v>486.84</v>
      </c>
      <c r="BG7" s="25">
        <v>442.3</v>
      </c>
      <c r="BH7" s="25">
        <v>400.92</v>
      </c>
      <c r="BI7" s="25">
        <v>394.3</v>
      </c>
      <c r="BJ7" s="25">
        <v>371.65</v>
      </c>
      <c r="BK7" s="25">
        <v>397.1</v>
      </c>
      <c r="BL7" s="25">
        <v>379.91</v>
      </c>
      <c r="BM7" s="25">
        <v>386.61</v>
      </c>
      <c r="BN7" s="25">
        <v>381.56</v>
      </c>
      <c r="BO7" s="25">
        <v>265.93</v>
      </c>
      <c r="BP7" s="25">
        <v>105.23</v>
      </c>
      <c r="BQ7" s="25">
        <v>100.86</v>
      </c>
      <c r="BR7" s="25">
        <v>105.63</v>
      </c>
      <c r="BS7" s="25">
        <v>102.26</v>
      </c>
      <c r="BT7" s="25">
        <v>105.98</v>
      </c>
      <c r="BU7" s="25">
        <v>98.77</v>
      </c>
      <c r="BV7" s="25">
        <v>95.79</v>
      </c>
      <c r="BW7" s="25">
        <v>98.3</v>
      </c>
      <c r="BX7" s="25">
        <v>93.82</v>
      </c>
      <c r="BY7" s="25">
        <v>95.04</v>
      </c>
      <c r="BZ7" s="25">
        <v>97.82</v>
      </c>
      <c r="CA7" s="25">
        <v>178.33</v>
      </c>
      <c r="CB7" s="25">
        <v>186.5</v>
      </c>
      <c r="CC7" s="25">
        <v>178.65</v>
      </c>
      <c r="CD7" s="25">
        <v>184.8</v>
      </c>
      <c r="CE7" s="25">
        <v>178.8</v>
      </c>
      <c r="CF7" s="25">
        <v>173.67</v>
      </c>
      <c r="CG7" s="25">
        <v>171.13</v>
      </c>
      <c r="CH7" s="25">
        <v>173.7</v>
      </c>
      <c r="CI7" s="25">
        <v>178.94</v>
      </c>
      <c r="CJ7" s="25">
        <v>180.19</v>
      </c>
      <c r="CK7" s="25">
        <v>177.56</v>
      </c>
      <c r="CL7" s="25">
        <v>72.989999999999995</v>
      </c>
      <c r="CM7" s="25">
        <v>76.91</v>
      </c>
      <c r="CN7" s="25">
        <v>76.58</v>
      </c>
      <c r="CO7" s="25">
        <v>76.959999999999994</v>
      </c>
      <c r="CP7" s="25">
        <v>79.72</v>
      </c>
      <c r="CQ7" s="25">
        <v>59.67</v>
      </c>
      <c r="CR7" s="25">
        <v>60.12</v>
      </c>
      <c r="CS7" s="25">
        <v>60.34</v>
      </c>
      <c r="CT7" s="25">
        <v>59.54</v>
      </c>
      <c r="CU7" s="25">
        <v>59.26</v>
      </c>
      <c r="CV7" s="25">
        <v>59.81</v>
      </c>
      <c r="CW7" s="25">
        <v>72.52</v>
      </c>
      <c r="CX7" s="25">
        <v>72.87</v>
      </c>
      <c r="CY7" s="25">
        <v>72.349999999999994</v>
      </c>
      <c r="CZ7" s="25">
        <v>72.05</v>
      </c>
      <c r="DA7" s="25">
        <v>69.819999999999993</v>
      </c>
      <c r="DB7" s="25">
        <v>84.6</v>
      </c>
      <c r="DC7" s="25">
        <v>84.24</v>
      </c>
      <c r="DD7" s="25">
        <v>84.19</v>
      </c>
      <c r="DE7" s="25">
        <v>83.93</v>
      </c>
      <c r="DF7" s="25">
        <v>83.84</v>
      </c>
      <c r="DG7" s="25">
        <v>89.42</v>
      </c>
      <c r="DH7" s="25">
        <v>45.44</v>
      </c>
      <c r="DI7" s="25">
        <v>43.98</v>
      </c>
      <c r="DJ7" s="25">
        <v>47.14</v>
      </c>
      <c r="DK7" s="25">
        <v>49.47</v>
      </c>
      <c r="DL7" s="25">
        <v>51.57</v>
      </c>
      <c r="DM7" s="25">
        <v>48.17</v>
      </c>
      <c r="DN7" s="25">
        <v>48.83</v>
      </c>
      <c r="DO7" s="25">
        <v>49.96</v>
      </c>
      <c r="DP7" s="25">
        <v>50.82</v>
      </c>
      <c r="DQ7" s="25">
        <v>51.82</v>
      </c>
      <c r="DR7" s="25">
        <v>52.02</v>
      </c>
      <c r="DS7" s="25">
        <v>14.02</v>
      </c>
      <c r="DT7" s="25">
        <v>15.01</v>
      </c>
      <c r="DU7" s="25">
        <v>21.02</v>
      </c>
      <c r="DV7" s="25">
        <v>21.42</v>
      </c>
      <c r="DW7" s="25">
        <v>22.48</v>
      </c>
      <c r="DX7" s="25">
        <v>17.12</v>
      </c>
      <c r="DY7" s="25">
        <v>18.18</v>
      </c>
      <c r="DZ7" s="25">
        <v>19.32</v>
      </c>
      <c r="EA7" s="25">
        <v>21.16</v>
      </c>
      <c r="EB7" s="25">
        <v>22.72</v>
      </c>
      <c r="EC7" s="25">
        <v>25.37</v>
      </c>
      <c r="ED7" s="25">
        <v>0.01</v>
      </c>
      <c r="EE7" s="25">
        <v>0.7</v>
      </c>
      <c r="EF7" s="25">
        <v>0.28000000000000003</v>
      </c>
      <c r="EG7" s="25">
        <v>0.53</v>
      </c>
      <c r="EH7" s="25">
        <v>0.46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2025-01-24T06:55:23Z</dcterms:created>
  <dcterms:modified xsi:type="dcterms:W3CDTF">2025-01-28T08:10:14Z</dcterms:modified>
  <cp:category/>
</cp:coreProperties>
</file>