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suidounas\上下水道局\①経営管理課\2024\A1_各課共通\03_財務管理\01_財務総括\17958_財務依頼・照会（下半期）\R7.1.23 【長崎県市町村課：1／28〆】公営企業に係る経営比較分析表（令和5年度決算）の分析等について\R7.1.28 （修正通知）【長崎県市町村課：1／28〆】公営企業に係る経営比較分析表（令和5年度決算）の分析等について\【回答】04_諫早市\01_水道（修正版）\"/>
    </mc:Choice>
  </mc:AlternateContent>
  <xr:revisionPtr revIDLastSave="0" documentId="13_ncr:1_{4B8EC4B9-6B6A-45A2-AFC8-A8A4046BAD68}" xr6:coauthVersionLast="36" xr6:coauthVersionMax="36" xr10:uidLastSave="{00000000-0000-0000-0000-000000000000}"/>
  <workbookProtection workbookAlgorithmName="SHA-512" workbookHashValue="1iJoCFjr8HYwIC3gKYG3yfaWfpuLNLPOK3hBOFRoMxbBeEKtMV2XnwZgSXyo2k3LgOjaJPKk7B6ZsbHWxnkloA==" workbookSaltValue="uNGFtK0pVFziDHGJ57TuTg=="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P6" i="5"/>
  <c r="O6" i="5"/>
  <c r="N6" i="5"/>
  <c r="B10" i="4" s="1"/>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F85" i="4"/>
  <c r="BB10" i="4"/>
  <c r="AT10" i="4"/>
  <c r="W10" i="4"/>
  <c r="P10" i="4"/>
  <c r="I10" i="4"/>
  <c r="BB8" i="4"/>
  <c r="AT8" i="4"/>
  <c r="AD8" i="4"/>
  <c r="W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<sst xmlns="http://schemas.openxmlformats.org/spreadsheetml/2006/main" count="228" uniqueCount="112">
  <si>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</si>
  <si>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</si>
  <si>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</si>
  <si>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</si>
  <si>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</si>
  <si>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</si>
  <si>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</si>
  <si>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</si>
  <si>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</si>
  <si>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</si>
  <si>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</si>
  <si>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</si>
  <si>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</si>
  <si>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</si>
  <si>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</si>
  <si>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</si>
  <si>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</si>
  <si>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</si>
  <si>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</si>
  <si>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</si>
  <si>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</si>
  <si>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</si>
  <si>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</si>
  <si>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</si>
  <si>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</si>
  <si>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</si>
  <si>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</si>
  <si>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</si>
  <si>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</si>
  <si>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</si>
  <si>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</si>
  <si>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</si>
  <si>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</si>
  <si>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</si>
  <si>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</si>
  <si>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</si>
  <si>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</si>
  <si>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</si>
  <si>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</si>
  <si>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</si>
  <si>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</si>
  <si>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</si>
  <si>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</si>
  <si>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</si>
  <si>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</si>
  <si>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</si>
  <si>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</si>
  <si>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</si>
  <si>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</si>
  <si>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</si>
  <si>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</si>
  <si>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</si>
  <si>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</si>
  <si>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</si>
  <si>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</si>
  <si>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</si>
  <si>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</si>
  <si>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</si>
  <si>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</si>
  <si>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</si>
  <si>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</si>
  <si>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</si>
  <si>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</si>
  <si>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</si>
  <si>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</si>
  <si>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</si>
  <si>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</si>
  <si>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</si>
  <si>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</si>
  <si>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</si>
  <si>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</si>
  <si>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</si>
  <si>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</si>
  <si>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</si>
  <si>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</si>
  <si>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</si>
  <si>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</si>
  <si>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</si>
  <si>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</si>
  <si>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</si>
  <si>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</si>
  <si>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</si>
  <si>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</si>
  <si>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</si>
  <si>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</si>
  <si>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</si>
  <si>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</si>
  <si>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</si>
  <si>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</si>
  <si>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</si>
  <si>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</si>
  <si>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</si>
  <si>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</si>
  <si>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</si>
  <si>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</si>
  <si>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</si>
  <si>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</si>
  <si>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</si>
  <si>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</si>
  <si>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</si>
  <si>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</si>
  <si>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</si>
  <si>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</si>
  <si>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</si>
  <si>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</si>
  <si>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</si>
  <si>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</si>
  <si>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</si>
  <si>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</si>
  <si>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110％前後で推移しており、令和５年度は減価償却費の増加等による営業費用の増加があったものの給水収益の増加量が大きかったため、前年度より値が上昇した。引き続き経費削減策について検討し、健全経営に努めていく。
➂流動比率
　本指標は未払金等の増減によって大きく変動するが、高い数値を保っており、十分な支払い能力を備えている。
④企業債残高対給水収益比率
　給水収益が増え、企業債の借り入れ額を抑えたため当該比率は低下した。引き続き事業費や残高に注意を払いつつ、計画的な借り入れを行っていく。　
⑤料金回収率、⑥給水原価
 経常費用は増加したものの有収水量も増加したため料金回収率は引き続き上昇し、給水原価も上昇した。引き続き経費削減に努める。
⑦施設利用率
　年間給水量の増加に伴い一日平均配水量が増加したため、前年度と比較して施設利用率は若干上昇し、類似団体平均値と比較しても高い値となっているが、今後も安定して効率的な給水ができるよう、施設規模の最適化や統廃合等について検討していく。
⑧有収率
　前年度と比較して若干値は上昇しているが類似団体の平均値を下回っているため、修繕や更新を適宜行い、有収率の向上に努める。　</t>
    <phoneticPr fontId="4"/>
  </si>
  <si>
    <t>①有形固定資産減価償却率
　類似団体平均値を下回っているが、主要な浄水場について現時点では機能に大きな問題はないものの、昭和40年代～昭和50年代前半にかけて建設されており、老朽化が進みつつあるため、統廃合を含めた更新計画について検討をすすめていく。
②管路経年化率
　類似団体平均値を下回っているが、市町合併前の同時期に管路整備が行われており、経年化率が年々上昇している。管種ごとに定めた更新基準年に基づき、管路の重要度や漏水の発生状況等についても勘案しながら、計画的に更新していく。
➂管路更新率
　前年度より若干上昇しており、類似団体平均値をわずかに上回っている。</t>
    <phoneticPr fontId="4"/>
  </si>
  <si>
    <t>　経営状況は概ね良好であるが、物価上昇に伴う維持管理費用の更なる増加や人口減少に伴う給水収益の減少が見込まれるため、厳しい経営となることが予測される。
　市内全域における効率的な水運用を図るため、地域間での水融通のための管路整備事業を引き続き実施している。また、更新時期を迎える施設については適切な施設規模への更新や統廃合について検討を続けており、このような取り組みを通じて、今後予想される給水収益の減少に対応できる効率的な給水と経費の削減を図っ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</si>
</sst>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0.44</c:v>
                </c:pt>
                <c:pt idx="1">
                  <c:v>0.22</c:v>
                </c:pt>
                <c:pt idx="2">
                  <c:v>0.43</c:v>
                </c:pt>
                <c:pt idx="3">
                  <c:v>0.5</c:v>
                </c:pt>
                <c:pt idx="4">
                  <c:v>0.61</c:v>
                </c:pt>
              </c:numCache>
            </c:numRef>
          </c:val>
          <c:extLst>
            <c:ext xmlns:c16="http://schemas.microsoft.com/office/drawing/2014/chart" uri="{C3380CC4-5D6E-409C-BE32-E72D297353CC}">
              <c16:uniqueId val="{00000000-CFA3-49E2-A147-F8B05ACA13A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CFA3-49E2-A147-F8B05ACA13A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70.48</c:v>
                </c:pt>
                <c:pt idx="1">
                  <c:v>71.66</c:v>
                </c:pt>
                <c:pt idx="2">
                  <c:v>72.150000000000006</c:v>
                </c:pt>
                <c:pt idx="3">
                  <c:v>78.599999999999994</c:v>
                </c:pt>
                <c:pt idx="4">
                  <c:v>79.430000000000007</c:v>
                </c:pt>
              </c:numCache>
            </c:numRef>
          </c:val>
          <c:extLst>
            <c:ext xmlns:c16="http://schemas.microsoft.com/office/drawing/2014/chart" uri="{C3380CC4-5D6E-409C-BE32-E72D297353CC}">
              <c16:uniqueId val="{00000000-B164-44F9-9748-1B53C909AB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B164-44F9-9748-1B53C909AB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87.45</c:v>
                </c:pt>
                <c:pt idx="1">
                  <c:v>87.41</c:v>
                </c:pt>
                <c:pt idx="2">
                  <c:v>87.34</c:v>
                </c:pt>
                <c:pt idx="3">
                  <c:v>87.29</c:v>
                </c:pt>
                <c:pt idx="4">
                  <c:v>87.57</c:v>
                </c:pt>
              </c:numCache>
            </c:numRef>
          </c:val>
          <c:extLst>
            <c:ext xmlns:c16="http://schemas.microsoft.com/office/drawing/2014/chart" uri="{C3380CC4-5D6E-409C-BE32-E72D297353CC}">
              <c16:uniqueId val="{00000000-5E0A-4848-B025-D96BAE1C13C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5E0A-4848-B025-D96BAE1C13C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108.55</c:v>
                </c:pt>
                <c:pt idx="1">
                  <c:v>110.27</c:v>
                </c:pt>
                <c:pt idx="2">
                  <c:v>110.12</c:v>
                </c:pt>
                <c:pt idx="3">
                  <c:v>111.68</c:v>
                </c:pt>
                <c:pt idx="4">
                  <c:v>112.17</c:v>
                </c:pt>
              </c:numCache>
            </c:numRef>
          </c:val>
          <c:extLst>
            <c:ext xmlns:c16="http://schemas.microsoft.com/office/drawing/2014/chart" uri="{C3380CC4-5D6E-409C-BE32-E72D297353CC}">
              <c16:uniqueId val="{00000000-037E-4CA9-BD2D-6B2A52C1181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037E-4CA9-BD2D-6B2A52C1181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50.31</c:v>
                </c:pt>
                <c:pt idx="1">
                  <c:v>51.5</c:v>
                </c:pt>
                <c:pt idx="2">
                  <c:v>53.03</c:v>
                </c:pt>
                <c:pt idx="3">
                  <c:v>49.76</c:v>
                </c:pt>
                <c:pt idx="4">
                  <c:v>50.29</c:v>
                </c:pt>
              </c:numCache>
            </c:numRef>
          </c:val>
          <c:extLst>
            <c:ext xmlns:c16="http://schemas.microsoft.com/office/drawing/2014/chart" uri="{C3380CC4-5D6E-409C-BE32-E72D297353CC}">
              <c16:uniqueId val="{00000000-90EE-4B59-80FB-5B00B4729A9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90EE-4B59-80FB-5B00B4729A9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14.08</c:v>
                </c:pt>
                <c:pt idx="1">
                  <c:v>14.31</c:v>
                </c:pt>
                <c:pt idx="2">
                  <c:v>16.41</c:v>
                </c:pt>
                <c:pt idx="3">
                  <c:v>17.559999999999999</c:v>
                </c:pt>
                <c:pt idx="4">
                  <c:v>18.87</c:v>
                </c:pt>
              </c:numCache>
            </c:numRef>
          </c:val>
          <c:extLst>
            <c:ext xmlns:c16="http://schemas.microsoft.com/office/drawing/2014/chart" uri="{C3380CC4-5D6E-409C-BE32-E72D297353CC}">
              <c16:uniqueId val="{00000000-CDE3-4F4C-A981-D97E6CD8B2C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CDE3-4F4C-A981-D97E6CD8B2C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80-461D-B3FF-C06D3A831AF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5380-461D-B3FF-C06D3A831AF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656.17</c:v>
                </c:pt>
                <c:pt idx="1">
                  <c:v>431.63</c:v>
                </c:pt>
                <c:pt idx="2">
                  <c:v>351.21</c:v>
                </c:pt>
                <c:pt idx="3">
                  <c:v>580.35</c:v>
                </c:pt>
                <c:pt idx="4">
                  <c:v>639.39</c:v>
                </c:pt>
              </c:numCache>
            </c:numRef>
          </c:val>
          <c:extLst>
            <c:ext xmlns:c16="http://schemas.microsoft.com/office/drawing/2014/chart" uri="{C3380CC4-5D6E-409C-BE32-E72D297353CC}">
              <c16:uniqueId val="{00000000-F122-4292-98C8-014AA6FA290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F122-4292-98C8-014AA6FA290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305.82</c:v>
                </c:pt>
                <c:pt idx="1">
                  <c:v>312.95</c:v>
                </c:pt>
                <c:pt idx="2">
                  <c:v>323.70999999999998</c:v>
                </c:pt>
                <c:pt idx="3">
                  <c:v>295.63</c:v>
                </c:pt>
                <c:pt idx="4">
                  <c:v>275.24</c:v>
                </c:pt>
              </c:numCache>
            </c:numRef>
          </c:val>
          <c:extLst>
            <c:ext xmlns:c16="http://schemas.microsoft.com/office/drawing/2014/chart" uri="{C3380CC4-5D6E-409C-BE32-E72D297353CC}">
              <c16:uniqueId val="{00000000-D825-492F-A35C-CB26ADE7271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D825-492F-A35C-CB26ADE7271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103.05</c:v>
                </c:pt>
                <c:pt idx="1">
                  <c:v>103.71</c:v>
                </c:pt>
                <c:pt idx="2">
                  <c:v>103.12</c:v>
                </c:pt>
                <c:pt idx="3">
                  <c:v>104.83</c:v>
                </c:pt>
                <c:pt idx="4">
                  <c:v>105.53</c:v>
                </c:pt>
              </c:numCache>
            </c:numRef>
          </c:val>
          <c:extLst>
            <c:ext xmlns:c16="http://schemas.microsoft.com/office/drawing/2014/chart" uri="{C3380CC4-5D6E-409C-BE32-E72D297353CC}">
              <c16:uniqueId val="{00000000-3E70-4674-9643-6438B3D16AB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3E70-4674-9643-6438B3D16AB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176.38</c:v>
                </c:pt>
                <c:pt idx="1">
                  <c:v>174.34</c:v>
                </c:pt>
                <c:pt idx="2">
                  <c:v>176.04</c:v>
                </c:pt>
                <c:pt idx="3">
                  <c:v>175.54</c:v>
                </c:pt>
                <c:pt idx="4">
                  <c:v>176.67</c:v>
                </c:pt>
              </c:numCache>
            </c:numRef>
          </c:val>
          <c:extLst>
            <c:ext xmlns:c16="http://schemas.microsoft.com/office/drawing/2014/chart" uri="{C3380CC4-5D6E-409C-BE32-E72D297353CC}">
              <c16:uniqueId val="{00000000-1F55-41A1-8AAF-C327516D3DE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1F55-41A1-8AAF-C327516D3DE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長崎県　諫早市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自治体職員</v>
      </c>
      <c r="AE8" s="75"/>
      <c r="AF8" s="75"/>
      <c r="AG8" s="75"/>
      <c r="AH8" s="75"/>
      <c r="AI8" s="75"/>
      <c r="AJ8" s="75"/>
      <c r="AK8" s="2"/>
      <c r="AL8" s="58">
        <f>データ!$R$6</f>
        <v>133938</v>
      </c>
      <c r="AM8" s="58"/>
      <c r="AN8" s="58"/>
      <c r="AO8" s="58"/>
      <c r="AP8" s="58"/>
      <c r="AQ8" s="58"/>
      <c r="AR8" s="58"/>
      <c r="AS8" s="58"/>
      <c r="AT8" s="55">
        <f>データ!$S$6</f>
        <v>341.79</v>
      </c>
      <c r="AU8" s="56"/>
      <c r="AV8" s="56"/>
      <c r="AW8" s="56"/>
      <c r="AX8" s="56"/>
      <c r="AY8" s="56"/>
      <c r="AZ8" s="56"/>
      <c r="BA8" s="56"/>
      <c r="BB8" s="45">
        <f>データ!$T$6</f>
        <v>391.87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78.88</v>
      </c>
      <c r="J10" s="56"/>
      <c r="K10" s="56"/>
      <c r="L10" s="56"/>
      <c r="M10" s="56"/>
      <c r="N10" s="56"/>
      <c r="O10" s="57"/>
      <c r="P10" s="45">
        <f>データ!$P$6</f>
        <v>91.96</v>
      </c>
      <c r="Q10" s="45"/>
      <c r="R10" s="45"/>
      <c r="S10" s="45"/>
      <c r="T10" s="45"/>
      <c r="U10" s="45"/>
      <c r="V10" s="45"/>
      <c r="W10" s="58">
        <f>データ!$Q$6</f>
        <v>3590</v>
      </c>
      <c r="X10" s="58"/>
      <c r="Y10" s="58"/>
      <c r="Z10" s="58"/>
      <c r="AA10" s="58"/>
      <c r="AB10" s="58"/>
      <c r="AC10" s="58"/>
      <c r="AD10" s="2"/>
      <c r="AE10" s="2"/>
      <c r="AF10" s="2"/>
      <c r="AG10" s="2"/>
      <c r="AH10" s="2"/>
      <c r="AI10" s="2"/>
      <c r="AJ10" s="2"/>
      <c r="AK10" s="2"/>
      <c r="AL10" s="58">
        <f>データ!$U$6</f>
        <v>122925</v>
      </c>
      <c r="AM10" s="58"/>
      <c r="AN10" s="58"/>
      <c r="AO10" s="58"/>
      <c r="AP10" s="58"/>
      <c r="AQ10" s="58"/>
      <c r="AR10" s="58"/>
      <c r="AS10" s="58"/>
      <c r="AT10" s="55">
        <f>データ!$V$6</f>
        <v>113.24</v>
      </c>
      <c r="AU10" s="56"/>
      <c r="AV10" s="56"/>
      <c r="AW10" s="56"/>
      <c r="AX10" s="56"/>
      <c r="AY10" s="56"/>
      <c r="AZ10" s="56"/>
      <c r="BA10" s="56"/>
      <c r="BB10" s="45">
        <f>データ!$W$6</f>
        <v>1085.53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ohugXdggwD/S/x+QU8pWP49xF7Kf2eoeiFzNAEIo4Ts6At/OTAfRpKhRnqW7nWSNuUf5E1oXSjjt9bb1dGJiBQ==" saltValue="1D3u6w41ecG6gSFHgVkDN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422045</v>
      </c>
      <c r="D6" s="20">
        <f t="shared" si="3"/>
        <v>46</v>
      </c>
      <c r="E6" s="20">
        <f t="shared" si="3"/>
        <v>1</v>
      </c>
      <c r="F6" s="20">
        <f t="shared" si="3"/>
        <v>0</v>
      </c>
      <c r="G6" s="20">
        <f t="shared" si="3"/>
        <v>1</v>
      </c>
      <c r="H6" s="20" t="str">
        <f t="shared" si="3"/>
        <v>長崎県　諫早市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78.88</v>
      </c>
      <c r="P6" s="21">
        <f t="shared" si="3"/>
        <v>91.96</v>
      </c>
      <c r="Q6" s="21">
        <f t="shared" si="3"/>
        <v>3590</v>
      </c>
      <c r="R6" s="21">
        <f t="shared" si="3"/>
        <v>133938</v>
      </c>
      <c r="S6" s="21">
        <f t="shared" si="3"/>
        <v>341.79</v>
      </c>
      <c r="T6" s="21">
        <f t="shared" si="3"/>
        <v>391.87</v>
      </c>
      <c r="U6" s="21">
        <f t="shared" si="3"/>
        <v>122925</v>
      </c>
      <c r="V6" s="21">
        <f t="shared" si="3"/>
        <v>113.24</v>
      </c>
      <c r="W6" s="21">
        <f t="shared" si="3"/>
        <v>1085.53</v>
      </c>
      <c r="X6" s="22">
        <f>IF(X7="",NA(),X7)</f>
        <v>108.55</v>
      </c>
      <c r="Y6" s="22">
        <f t="shared" ref="Y6:AG6" si="4">IF(Y7="",NA(),Y7)</f>
        <v>110.27</v>
      </c>
      <c r="Z6" s="22">
        <f t="shared" si="4"/>
        <v>110.12</v>
      </c>
      <c r="AA6" s="22">
        <f t="shared" si="4"/>
        <v>111.68</v>
      </c>
      <c r="AB6" s="22">
        <f t="shared" si="4"/>
        <v>112.17</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656.17</v>
      </c>
      <c r="AU6" s="22">
        <f t="shared" ref="AU6:BC6" si="6">IF(AU7="",NA(),AU7)</f>
        <v>431.63</v>
      </c>
      <c r="AV6" s="22">
        <f t="shared" si="6"/>
        <v>351.21</v>
      </c>
      <c r="AW6" s="22">
        <f t="shared" si="6"/>
        <v>580.35</v>
      </c>
      <c r="AX6" s="22">
        <f t="shared" si="6"/>
        <v>639.39</v>
      </c>
      <c r="AY6" s="22">
        <f t="shared" si="6"/>
        <v>358.91</v>
      </c>
      <c r="AZ6" s="22">
        <f t="shared" si="6"/>
        <v>360.96</v>
      </c>
      <c r="BA6" s="22">
        <f t="shared" si="6"/>
        <v>351.29</v>
      </c>
      <c r="BB6" s="22">
        <f t="shared" si="6"/>
        <v>364.24</v>
      </c>
      <c r="BC6" s="22">
        <f t="shared" si="6"/>
        <v>369.82</v>
      </c>
      <c r="BD6" s="21" t="str">
        <f>IF(BD7="","",IF(BD7="-","【-】","【"&amp;SUBSTITUTE(TEXT(BD7,"#,##0.00"),"-","△")&amp;"】"))</f>
        <v>【243.36】</v>
      </c>
      <c r="BE6" s="22">
        <f>IF(BE7="",NA(),BE7)</f>
        <v>305.82</v>
      </c>
      <c r="BF6" s="22">
        <f t="shared" ref="BF6:BN6" si="7">IF(BF7="",NA(),BF7)</f>
        <v>312.95</v>
      </c>
      <c r="BG6" s="22">
        <f t="shared" si="7"/>
        <v>323.70999999999998</v>
      </c>
      <c r="BH6" s="22">
        <f t="shared" si="7"/>
        <v>295.63</v>
      </c>
      <c r="BI6" s="22">
        <f t="shared" si="7"/>
        <v>275.24</v>
      </c>
      <c r="BJ6" s="22">
        <f t="shared" si="7"/>
        <v>247.27</v>
      </c>
      <c r="BK6" s="22">
        <f t="shared" si="7"/>
        <v>239.18</v>
      </c>
      <c r="BL6" s="22">
        <f t="shared" si="7"/>
        <v>236.29</v>
      </c>
      <c r="BM6" s="22">
        <f t="shared" si="7"/>
        <v>238.77</v>
      </c>
      <c r="BN6" s="22">
        <f t="shared" si="7"/>
        <v>218.57</v>
      </c>
      <c r="BO6" s="21" t="str">
        <f>IF(BO7="","",IF(BO7="-","【-】","【"&amp;SUBSTITUTE(TEXT(BO7,"#,##0.00"),"-","△")&amp;"】"))</f>
        <v>【265.93】</v>
      </c>
      <c r="BP6" s="22">
        <f>IF(BP7="",NA(),BP7)</f>
        <v>103.05</v>
      </c>
      <c r="BQ6" s="22">
        <f t="shared" ref="BQ6:BY6" si="8">IF(BQ7="",NA(),BQ7)</f>
        <v>103.71</v>
      </c>
      <c r="BR6" s="22">
        <f t="shared" si="8"/>
        <v>103.12</v>
      </c>
      <c r="BS6" s="22">
        <f t="shared" si="8"/>
        <v>104.83</v>
      </c>
      <c r="BT6" s="22">
        <f t="shared" si="8"/>
        <v>105.53</v>
      </c>
      <c r="BU6" s="22">
        <f t="shared" si="8"/>
        <v>105.34</v>
      </c>
      <c r="BV6" s="22">
        <f t="shared" si="8"/>
        <v>101.89</v>
      </c>
      <c r="BW6" s="22">
        <f t="shared" si="8"/>
        <v>104.33</v>
      </c>
      <c r="BX6" s="22">
        <f t="shared" si="8"/>
        <v>98.85</v>
      </c>
      <c r="BY6" s="22">
        <f t="shared" si="8"/>
        <v>101.78</v>
      </c>
      <c r="BZ6" s="21" t="str">
        <f>IF(BZ7="","",IF(BZ7="-","【-】","【"&amp;SUBSTITUTE(TEXT(BZ7,"#,##0.00"),"-","△")&amp;"】"))</f>
        <v>【97.82】</v>
      </c>
      <c r="CA6" s="22">
        <f>IF(CA7="",NA(),CA7)</f>
        <v>176.38</v>
      </c>
      <c r="CB6" s="22">
        <f t="shared" ref="CB6:CJ6" si="9">IF(CB7="",NA(),CB7)</f>
        <v>174.34</v>
      </c>
      <c r="CC6" s="22">
        <f t="shared" si="9"/>
        <v>176.04</v>
      </c>
      <c r="CD6" s="22">
        <f t="shared" si="9"/>
        <v>175.54</v>
      </c>
      <c r="CE6" s="22">
        <f t="shared" si="9"/>
        <v>176.67</v>
      </c>
      <c r="CF6" s="22">
        <f t="shared" si="9"/>
        <v>159.6</v>
      </c>
      <c r="CG6" s="22">
        <f t="shared" si="9"/>
        <v>156.32</v>
      </c>
      <c r="CH6" s="22">
        <f t="shared" si="9"/>
        <v>157.4</v>
      </c>
      <c r="CI6" s="22">
        <f t="shared" si="9"/>
        <v>162.61000000000001</v>
      </c>
      <c r="CJ6" s="22">
        <f t="shared" si="9"/>
        <v>163.94</v>
      </c>
      <c r="CK6" s="21" t="str">
        <f>IF(CK7="","",IF(CK7="-","【-】","【"&amp;SUBSTITUTE(TEXT(CK7,"#,##0.00"),"-","△")&amp;"】"))</f>
        <v>【177.56】</v>
      </c>
      <c r="CL6" s="22">
        <f>IF(CL7="",NA(),CL7)</f>
        <v>70.48</v>
      </c>
      <c r="CM6" s="22">
        <f t="shared" ref="CM6:CU6" si="10">IF(CM7="",NA(),CM7)</f>
        <v>71.66</v>
      </c>
      <c r="CN6" s="22">
        <f t="shared" si="10"/>
        <v>72.150000000000006</v>
      </c>
      <c r="CO6" s="22">
        <f t="shared" si="10"/>
        <v>78.599999999999994</v>
      </c>
      <c r="CP6" s="22">
        <f t="shared" si="10"/>
        <v>79.430000000000007</v>
      </c>
      <c r="CQ6" s="22">
        <f t="shared" si="10"/>
        <v>62.05</v>
      </c>
      <c r="CR6" s="22">
        <f t="shared" si="10"/>
        <v>63.23</v>
      </c>
      <c r="CS6" s="22">
        <f t="shared" si="10"/>
        <v>62.59</v>
      </c>
      <c r="CT6" s="22">
        <f t="shared" si="10"/>
        <v>61.81</v>
      </c>
      <c r="CU6" s="22">
        <f t="shared" si="10"/>
        <v>62.35</v>
      </c>
      <c r="CV6" s="21" t="str">
        <f>IF(CV7="","",IF(CV7="-","【-】","【"&amp;SUBSTITUTE(TEXT(CV7,"#,##0.00"),"-","△")&amp;"】"))</f>
        <v>【59.81】</v>
      </c>
      <c r="CW6" s="22">
        <f>IF(CW7="",NA(),CW7)</f>
        <v>87.45</v>
      </c>
      <c r="CX6" s="22">
        <f t="shared" ref="CX6:DF6" si="11">IF(CX7="",NA(),CX7)</f>
        <v>87.41</v>
      </c>
      <c r="CY6" s="22">
        <f t="shared" si="11"/>
        <v>87.34</v>
      </c>
      <c r="CZ6" s="22">
        <f t="shared" si="11"/>
        <v>87.29</v>
      </c>
      <c r="DA6" s="22">
        <f t="shared" si="11"/>
        <v>87.57</v>
      </c>
      <c r="DB6" s="22">
        <f t="shared" si="11"/>
        <v>89.11</v>
      </c>
      <c r="DC6" s="22">
        <f t="shared" si="11"/>
        <v>89.35</v>
      </c>
      <c r="DD6" s="22">
        <f t="shared" si="11"/>
        <v>89.7</v>
      </c>
      <c r="DE6" s="22">
        <f t="shared" si="11"/>
        <v>89.24</v>
      </c>
      <c r="DF6" s="22">
        <f t="shared" si="11"/>
        <v>88.71</v>
      </c>
      <c r="DG6" s="21" t="str">
        <f>IF(DG7="","",IF(DG7="-","【-】","【"&amp;SUBSTITUTE(TEXT(DG7,"#,##0.00"),"-","△")&amp;"】"))</f>
        <v>【89.42】</v>
      </c>
      <c r="DH6" s="22">
        <f>IF(DH7="",NA(),DH7)</f>
        <v>50.31</v>
      </c>
      <c r="DI6" s="22">
        <f t="shared" ref="DI6:DQ6" si="12">IF(DI7="",NA(),DI7)</f>
        <v>51.5</v>
      </c>
      <c r="DJ6" s="22">
        <f t="shared" si="12"/>
        <v>53.03</v>
      </c>
      <c r="DK6" s="22">
        <f t="shared" si="12"/>
        <v>49.76</v>
      </c>
      <c r="DL6" s="22">
        <f t="shared" si="12"/>
        <v>50.29</v>
      </c>
      <c r="DM6" s="22">
        <f t="shared" si="12"/>
        <v>48.69</v>
      </c>
      <c r="DN6" s="22">
        <f t="shared" si="12"/>
        <v>49.62</v>
      </c>
      <c r="DO6" s="22">
        <f t="shared" si="12"/>
        <v>50.5</v>
      </c>
      <c r="DP6" s="22">
        <f t="shared" si="12"/>
        <v>51.28</v>
      </c>
      <c r="DQ6" s="22">
        <f t="shared" si="12"/>
        <v>51.95</v>
      </c>
      <c r="DR6" s="21" t="str">
        <f>IF(DR7="","",IF(DR7="-","【-】","【"&amp;SUBSTITUTE(TEXT(DR7,"#,##0.00"),"-","△")&amp;"】"))</f>
        <v>【52.02】</v>
      </c>
      <c r="DS6" s="22">
        <f>IF(DS7="",NA(),DS7)</f>
        <v>14.08</v>
      </c>
      <c r="DT6" s="22">
        <f t="shared" ref="DT6:EB6" si="13">IF(DT7="",NA(),DT7)</f>
        <v>14.31</v>
      </c>
      <c r="DU6" s="22">
        <f t="shared" si="13"/>
        <v>16.41</v>
      </c>
      <c r="DV6" s="22">
        <f t="shared" si="13"/>
        <v>17.559999999999999</v>
      </c>
      <c r="DW6" s="22">
        <f t="shared" si="13"/>
        <v>18.87</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0.44</v>
      </c>
      <c r="EE6" s="22">
        <f t="shared" ref="EE6:EM6" si="14">IF(EE7="",NA(),EE7)</f>
        <v>0.22</v>
      </c>
      <c r="EF6" s="22">
        <f t="shared" si="14"/>
        <v>0.43</v>
      </c>
      <c r="EG6" s="22">
        <f t="shared" si="14"/>
        <v>0.5</v>
      </c>
      <c r="EH6" s="22">
        <f t="shared" si="14"/>
        <v>0.61</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422045</v>
      </c>
      <c r="D7" s="24">
        <v>46</v>
      </c>
      <c r="E7" s="24">
        <v>1</v>
      </c>
      <c r="F7" s="24">
        <v>0</v>
      </c>
      <c r="G7" s="24">
        <v>1</v>
      </c>
      <c r="H7" s="24" t="s">
        <v>93</v>
      </c>
      <c r="I7" s="24" t="s">
        <v>94</v>
      </c>
      <c r="J7" s="24" t="s">
        <v>95</v>
      </c>
      <c r="K7" s="24" t="s">
        <v>96</v>
      </c>
      <c r="L7" s="24" t="s">
        <v>97</v>
      </c>
      <c r="M7" s="24" t="s">
        <v>98</v>
      </c>
      <c r="N7" s="25" t="s">
        <v>99</v>
      </c>
      <c r="O7" s="25">
        <v>78.88</v>
      </c>
      <c r="P7" s="25">
        <v>91.96</v>
      </c>
      <c r="Q7" s="25">
        <v>3590</v>
      </c>
      <c r="R7" s="25">
        <v>133938</v>
      </c>
      <c r="S7" s="25">
        <v>341.79</v>
      </c>
      <c r="T7" s="25">
        <v>391.87</v>
      </c>
      <c r="U7" s="25">
        <v>122925</v>
      </c>
      <c r="V7" s="25">
        <v>113.24</v>
      </c>
      <c r="W7" s="25">
        <v>1085.53</v>
      </c>
      <c r="X7" s="25">
        <v>108.55</v>
      </c>
      <c r="Y7" s="25">
        <v>110.27</v>
      </c>
      <c r="Z7" s="25">
        <v>110.12</v>
      </c>
      <c r="AA7" s="25">
        <v>111.68</v>
      </c>
      <c r="AB7" s="25">
        <v>112.17</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656.17</v>
      </c>
      <c r="AU7" s="25">
        <v>431.63</v>
      </c>
      <c r="AV7" s="25">
        <v>351.21</v>
      </c>
      <c r="AW7" s="25">
        <v>580.35</v>
      </c>
      <c r="AX7" s="25">
        <v>639.39</v>
      </c>
      <c r="AY7" s="25">
        <v>358.91</v>
      </c>
      <c r="AZ7" s="25">
        <v>360.96</v>
      </c>
      <c r="BA7" s="25">
        <v>351.29</v>
      </c>
      <c r="BB7" s="25">
        <v>364.24</v>
      </c>
      <c r="BC7" s="25">
        <v>369.82</v>
      </c>
      <c r="BD7" s="25">
        <v>243.36</v>
      </c>
      <c r="BE7" s="25">
        <v>305.82</v>
      </c>
      <c r="BF7" s="25">
        <v>312.95</v>
      </c>
      <c r="BG7" s="25">
        <v>323.70999999999998</v>
      </c>
      <c r="BH7" s="25">
        <v>295.63</v>
      </c>
      <c r="BI7" s="25">
        <v>275.24</v>
      </c>
      <c r="BJ7" s="25">
        <v>247.27</v>
      </c>
      <c r="BK7" s="25">
        <v>239.18</v>
      </c>
      <c r="BL7" s="25">
        <v>236.29</v>
      </c>
      <c r="BM7" s="25">
        <v>238.77</v>
      </c>
      <c r="BN7" s="25">
        <v>218.57</v>
      </c>
      <c r="BO7" s="25">
        <v>265.93</v>
      </c>
      <c r="BP7" s="25">
        <v>103.05</v>
      </c>
      <c r="BQ7" s="25">
        <v>103.71</v>
      </c>
      <c r="BR7" s="25">
        <v>103.12</v>
      </c>
      <c r="BS7" s="25">
        <v>104.83</v>
      </c>
      <c r="BT7" s="25">
        <v>105.53</v>
      </c>
      <c r="BU7" s="25">
        <v>105.34</v>
      </c>
      <c r="BV7" s="25">
        <v>101.89</v>
      </c>
      <c r="BW7" s="25">
        <v>104.33</v>
      </c>
      <c r="BX7" s="25">
        <v>98.85</v>
      </c>
      <c r="BY7" s="25">
        <v>101.78</v>
      </c>
      <c r="BZ7" s="25">
        <v>97.82</v>
      </c>
      <c r="CA7" s="25">
        <v>176.38</v>
      </c>
      <c r="CB7" s="25">
        <v>174.34</v>
      </c>
      <c r="CC7" s="25">
        <v>176.04</v>
      </c>
      <c r="CD7" s="25">
        <v>175.54</v>
      </c>
      <c r="CE7" s="25">
        <v>176.67</v>
      </c>
      <c r="CF7" s="25">
        <v>159.6</v>
      </c>
      <c r="CG7" s="25">
        <v>156.32</v>
      </c>
      <c r="CH7" s="25">
        <v>157.4</v>
      </c>
      <c r="CI7" s="25">
        <v>162.61000000000001</v>
      </c>
      <c r="CJ7" s="25">
        <v>163.94</v>
      </c>
      <c r="CK7" s="25">
        <v>177.56</v>
      </c>
      <c r="CL7" s="25">
        <v>70.48</v>
      </c>
      <c r="CM7" s="25">
        <v>71.66</v>
      </c>
      <c r="CN7" s="25">
        <v>72.150000000000006</v>
      </c>
      <c r="CO7" s="25">
        <v>78.599999999999994</v>
      </c>
      <c r="CP7" s="25">
        <v>79.430000000000007</v>
      </c>
      <c r="CQ7" s="25">
        <v>62.05</v>
      </c>
      <c r="CR7" s="25">
        <v>63.23</v>
      </c>
      <c r="CS7" s="25">
        <v>62.59</v>
      </c>
      <c r="CT7" s="25">
        <v>61.81</v>
      </c>
      <c r="CU7" s="25">
        <v>62.35</v>
      </c>
      <c r="CV7" s="25">
        <v>59.81</v>
      </c>
      <c r="CW7" s="25">
        <v>87.45</v>
      </c>
      <c r="CX7" s="25">
        <v>87.41</v>
      </c>
      <c r="CY7" s="25">
        <v>87.34</v>
      </c>
      <c r="CZ7" s="25">
        <v>87.29</v>
      </c>
      <c r="DA7" s="25">
        <v>87.57</v>
      </c>
      <c r="DB7" s="25">
        <v>89.11</v>
      </c>
      <c r="DC7" s="25">
        <v>89.35</v>
      </c>
      <c r="DD7" s="25">
        <v>89.7</v>
      </c>
      <c r="DE7" s="25">
        <v>89.24</v>
      </c>
      <c r="DF7" s="25">
        <v>88.71</v>
      </c>
      <c r="DG7" s="25">
        <v>89.42</v>
      </c>
      <c r="DH7" s="25">
        <v>50.31</v>
      </c>
      <c r="DI7" s="25">
        <v>51.5</v>
      </c>
      <c r="DJ7" s="25">
        <v>53.03</v>
      </c>
      <c r="DK7" s="25">
        <v>49.76</v>
      </c>
      <c r="DL7" s="25">
        <v>50.29</v>
      </c>
      <c r="DM7" s="25">
        <v>48.69</v>
      </c>
      <c r="DN7" s="25">
        <v>49.62</v>
      </c>
      <c r="DO7" s="25">
        <v>50.5</v>
      </c>
      <c r="DP7" s="25">
        <v>51.28</v>
      </c>
      <c r="DQ7" s="25">
        <v>51.95</v>
      </c>
      <c r="DR7" s="25">
        <v>52.02</v>
      </c>
      <c r="DS7" s="25">
        <v>14.08</v>
      </c>
      <c r="DT7" s="25">
        <v>14.31</v>
      </c>
      <c r="DU7" s="25">
        <v>16.41</v>
      </c>
      <c r="DV7" s="25">
        <v>17.559999999999999</v>
      </c>
      <c r="DW7" s="25">
        <v>18.87</v>
      </c>
      <c r="DX7" s="25">
        <v>18.260000000000002</v>
      </c>
      <c r="DY7" s="25">
        <v>19.510000000000002</v>
      </c>
      <c r="DZ7" s="25">
        <v>21.19</v>
      </c>
      <c r="EA7" s="25">
        <v>22.64</v>
      </c>
      <c r="EB7" s="25">
        <v>24.49</v>
      </c>
      <c r="EC7" s="25">
        <v>25.37</v>
      </c>
      <c r="ED7" s="25">
        <v>0.44</v>
      </c>
      <c r="EE7" s="25">
        <v>0.22</v>
      </c>
      <c r="EF7" s="25">
        <v>0.43</v>
      </c>
      <c r="EG7" s="25">
        <v>0.5</v>
      </c>
      <c r="EH7" s="25">
        <v>0.61</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鳥巣　昌樹</cp:lastModifiedBy>
  <dcterms:created xsi:type="dcterms:W3CDTF">2025-01-24T06:55:19Z</dcterms:created>
  <dcterms:modified xsi:type="dcterms:W3CDTF">2025-01-28T06:10:48Z</dcterms:modified>
  <cp:category/>
</cp:coreProperties>
</file>