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0.3.2.200\Keiei\zaisei\00　ファイリング\D2　決算\04　調査・研修\02　各種財政調査（ｎ－１年度決算）\R6年度\20250304【長崎県市町村課：34（火）厳守】経営比較分析調査に係る確認等依頼について\"/>
    </mc:Choice>
  </mc:AlternateContent>
  <xr:revisionPtr revIDLastSave="0" documentId="8_{D8D9B8B1-68A4-4763-B3D3-086C5BBF736F}" xr6:coauthVersionLast="45" xr6:coauthVersionMax="45" xr10:uidLastSave="{00000000-0000-0000-0000-000000000000}"/>
  <workbookProtection workbookAlgorithmName="SHA-512" workbookHashValue="/gJ7Ko6ce87fUMtO4ihNd7Pw+JjRlW+hTd0NP+iYKraXR53IOgkvAO9isLgpjXco5/lFgNJ6jPf00/tAMOiEPQ==" workbookSaltValue="Cf24v9NATBWvgWSS0viDow=="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P10" i="4"/>
  <c r="B10" i="4"/>
  <c r="AT8" i="4"/>
  <c r="W8" i="4"/>
  <c r="P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<sst xmlns="http://schemas.openxmlformats.org/spreadsheetml/2006/main" count="228" uniqueCount="114">
  <si>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</si>
  <si>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</si>
  <si>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</si>
  <si>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</si>
  <si>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</si>
  <si>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</si>
  <si>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</si>
  <si>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</si>
  <si>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</si>
  <si>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</si>
  <si>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</si>
  <si>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</si>
  <si>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</si>
  <si>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</si>
  <si>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</si>
  <si>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</si>
  <si>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</si>
  <si>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</si>
  <si>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</si>
  <si>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</si>
  <si>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</si>
  <si>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</si>
  <si>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</si>
  <si>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</si>
  <si>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</si>
  <si>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</si>
  <si>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</si>
  <si>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</si>
  <si>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</si>
  <si>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</si>
  <si>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</si>
  <si>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</si>
  <si>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</si>
  <si>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</si>
  <si>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</si>
  <si>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</si>
  <si>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</si>
  <si>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</si>
  <si>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</si>
  <si>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</si>
  <si>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</si>
  <si>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</si>
  <si>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</si>
  <si>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</si>
  <si>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</si>
  <si>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</si>
  <si>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</si>
  <si>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</si>
  <si>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</si>
  <si>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</si>
  <si>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</si>
  <si>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</si>
  <si>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</si>
  <si>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</si>
  <si>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</si>
  <si>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</si>
  <si>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</si>
  <si>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</si>
  <si>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</si>
  <si>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</si>
  <si>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</si>
  <si>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</si>
  <si>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</si>
  <si>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</si>
  <si>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</si>
  <si>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</si>
  <si>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</si>
  <si>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</si>
  <si>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</si>
  <si>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</si>
  <si>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</si>
  <si>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</si>
  <si>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</si>
  <si>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</si>
  <si>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</si>
  <si>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</si>
  <si>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</si>
  <si>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</si>
  <si>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</si>
  <si>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</si>
  <si>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</si>
  <si>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</si>
  <si>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</si>
  <si>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</si>
  <si>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</si>
  <si>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</si>
  <si>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</si>
  <si>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</si>
  <si>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</si>
  <si>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</si>
  <si>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</si>
  <si>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</si>
  <si>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</si>
  <si>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</si>
  <si>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</si>
  <si>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</si>
  <si>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</si>
  <si>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</si>
  <si>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</si>
  <si>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</si>
  <si>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</si>
  <si>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</si>
  <si>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</si>
  <si>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</si>
  <si>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</si>
  <si>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</si>
  <si>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</si>
  <si>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</si>
  <si>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</si>
  <si>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</si>
  <si>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</si>
  <si>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給水収益の減少に対し、人件費及び固定資産除却費等の費用の増加により、前年度から5.38ポイント減少し、類似団体の平均値より若干低くなったが、100％以上であり、問題ないと考える。
②累積欠損金比率
　欠損金は生じていないため問題はない。
③流動比率
　100％以上であり問題はない。
④企業債残高対給水収益比率
　水道施設耐震化事業（H30～R5）の財源不足を補うために企業債を充てているため、上昇傾向にある。
⑤料金回収率
　100％を下回ったが、給水原価の算出に過年度損益修正益が入っていないためであり、これを入れると100.84%となり、類似団体平均値と比較しても良好な値である。　
⑥給水原価
　地下水を自然流下方式により配水しているため、動力費等からなる原価を類似団体平均値よりも安く抑えることができている。
⑦施設利用率
　類似団体平均値より高い値であることから比較的問題ないと考える。
⑧有収率
　老朽化した管路の計画的な更新と早期の漏水修繕により、有収率の向上に努める。</t>
    <rPh sb="20" eb="23">
      <t>ジンケンヒ</t>
    </rPh>
    <rPh sb="23" eb="24">
      <t>オヨ</t>
    </rPh>
    <rPh sb="25" eb="27">
      <t>コテイ</t>
    </rPh>
    <rPh sb="27" eb="29">
      <t>シサン</t>
    </rPh>
    <rPh sb="29" eb="32">
      <t>ジョキャクヒ</t>
    </rPh>
    <rPh sb="32" eb="33">
      <t>トウ</t>
    </rPh>
    <rPh sb="94" eb="95">
      <t>カンガ</t>
    </rPh>
    <rPh sb="234" eb="236">
      <t>キュウスイ</t>
    </rPh>
    <rPh sb="236" eb="238">
      <t>ゲンカ</t>
    </rPh>
    <rPh sb="239" eb="241">
      <t>サンシュツ</t>
    </rPh>
    <rPh sb="242" eb="245">
      <t>カネンド</t>
    </rPh>
    <rPh sb="245" eb="247">
      <t>ソンエキ</t>
    </rPh>
    <rPh sb="247" eb="250">
      <t>シュウセイエキ</t>
    </rPh>
    <rPh sb="251" eb="252">
      <t>ハイ</t>
    </rPh>
    <rPh sb="266" eb="267">
      <t>イ</t>
    </rPh>
    <rPh sb="281" eb="283">
      <t>ルイジ</t>
    </rPh>
    <rPh sb="283" eb="285">
      <t>ダンタイ</t>
    </rPh>
    <rPh sb="285" eb="288">
      <t>ヘイキンチ</t>
    </rPh>
    <rPh sb="289" eb="291">
      <t>ヒカク</t>
    </rPh>
    <rPh sb="294" eb="296">
      <t>リョウコウ</t>
    </rPh>
    <rPh sb="297" eb="298">
      <t>アタイ</t>
    </rPh>
    <rPh sb="381" eb="384">
      <t>ヘイキンチ</t>
    </rPh>
    <rPh sb="386" eb="387">
      <t>タカ</t>
    </rPh>
    <rPh sb="388" eb="389">
      <t>アタイ</t>
    </rPh>
    <rPh sb="423" eb="425">
      <t>ケイカク</t>
    </rPh>
    <rPh sb="425" eb="426">
      <t>テキ</t>
    </rPh>
    <phoneticPr fontId="4"/>
  </si>
  <si>
    <t>　100％天然地下水を塩素滅菌だけの浄水処理と緩やかな地形を利用した自然流下方式による配水をしていることから、給水原価は安価に抑えられ、低料金での水道水を供給することができている。
　経営面については、経常利益を維持することが出来ており、安定的な経営を行うことができた。
　今後は、水道施設の耐震化事業や老朽化した施設更新を継続的に行うことによる事業費の増に伴う企業債の増加により企業債償還が大きな負担となるため、公営企業として「公共性」と「経済性」に配慮した、合理的な事業運営に努める。</t>
    <phoneticPr fontId="4"/>
  </si>
  <si>
    <t xml:space="preserve">①有形固定資産減価償却率
　水道施設耐震化事業に取り組んでいることから改善傾向にあり、類似団体平均値よりも良好な値であると思われる。
②管路経年化率
　管路の経過年数や漏水状況を考慮しながら優先順位を決めて更新を行っているが、耐用年数経過管の全てを更新するための資金が不足しているため、財源の確保に努める。
③管路更新率
　水道施設耐震化事業（H30～R5）により、配水池等の施設更新に重点を置いているため、事業完了後は管路更新に重点を置き更新に努める。
</t>
    <rPh sb="143" eb="145">
      <t>ザイゲン</t>
    </rPh>
    <rPh sb="146" eb="148">
      <t>カクホ</t>
    </rPh>
    <rPh sb="149" eb="15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</si>
</sst>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0.76</c:v>
                </c:pt>
                <c:pt idx="1">
                  <c:v>1.26</c:v>
                </c:pt>
                <c:pt idx="2">
                  <c:v>0.2</c:v>
                </c:pt>
                <c:pt idx="3">
                  <c:v>0.04</c:v>
                </c:pt>
                <c:pt idx="4">
                  <c:v>1.87</c:v>
                </c:pt>
              </c:numCache>
            </c:numRef>
          </c:val>
          <c:extLst>
            <c:ext xmlns:c16="http://schemas.microsoft.com/office/drawing/2014/chart" uri="{C3380CC4-5D6E-409C-BE32-E72D297353CC}">
              <c16:uniqueId val="{00000000-728D-41C9-9408-2CB16C734E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728D-41C9-9408-2CB16C734E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61.87</c:v>
                </c:pt>
                <c:pt idx="1">
                  <c:v>59.62</c:v>
                </c:pt>
                <c:pt idx="2">
                  <c:v>59.03</c:v>
                </c:pt>
                <c:pt idx="3">
                  <c:v>60.4</c:v>
                </c:pt>
                <c:pt idx="4">
                  <c:v>72.02</c:v>
                </c:pt>
              </c:numCache>
            </c:numRef>
          </c:val>
          <c:extLst>
            <c:ext xmlns:c16="http://schemas.microsoft.com/office/drawing/2014/chart" uri="{C3380CC4-5D6E-409C-BE32-E72D297353CC}">
              <c16:uniqueId val="{00000000-961A-46B7-9C2A-A523CFF2C1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961A-46B7-9C2A-A523CFF2C1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77.319999999999993</c:v>
                </c:pt>
                <c:pt idx="1">
                  <c:v>80.849999999999994</c:v>
                </c:pt>
                <c:pt idx="2">
                  <c:v>81.22</c:v>
                </c:pt>
                <c:pt idx="3">
                  <c:v>77.97</c:v>
                </c:pt>
                <c:pt idx="4">
                  <c:v>77.900000000000006</c:v>
                </c:pt>
              </c:numCache>
            </c:numRef>
          </c:val>
          <c:extLst>
            <c:ext xmlns:c16="http://schemas.microsoft.com/office/drawing/2014/chart" uri="{C3380CC4-5D6E-409C-BE32-E72D297353CC}">
              <c16:uniqueId val="{00000000-0E2B-481B-AA2C-C052EF4F4C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0E2B-481B-AA2C-C052EF4F4C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115.95</c:v>
                </c:pt>
                <c:pt idx="1">
                  <c:v>111.59</c:v>
                </c:pt>
                <c:pt idx="2">
                  <c:v>114.95</c:v>
                </c:pt>
                <c:pt idx="3">
                  <c:v>107.18</c:v>
                </c:pt>
                <c:pt idx="4">
                  <c:v>101.8</c:v>
                </c:pt>
              </c:numCache>
            </c:numRef>
          </c:val>
          <c:extLst>
            <c:ext xmlns:c16="http://schemas.microsoft.com/office/drawing/2014/chart" uri="{C3380CC4-5D6E-409C-BE32-E72D297353CC}">
              <c16:uniqueId val="{00000000-6B68-4E4A-B61B-B2E7DB0675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6B68-4E4A-B61B-B2E7DB0675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37.26</c:v>
                </c:pt>
                <c:pt idx="1">
                  <c:v>38.53</c:v>
                </c:pt>
                <c:pt idx="2">
                  <c:v>37.479999999999997</c:v>
                </c:pt>
                <c:pt idx="3">
                  <c:v>39.03</c:v>
                </c:pt>
                <c:pt idx="4">
                  <c:v>36.97</c:v>
                </c:pt>
              </c:numCache>
            </c:numRef>
          </c:val>
          <c:extLst>
            <c:ext xmlns:c16="http://schemas.microsoft.com/office/drawing/2014/chart" uri="{C3380CC4-5D6E-409C-BE32-E72D297353CC}">
              <c16:uniqueId val="{00000000-B135-4F48-83D6-00A61E49E8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135-4F48-83D6-00A61E49E8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15.27</c:v>
                </c:pt>
                <c:pt idx="1">
                  <c:v>14.95</c:v>
                </c:pt>
                <c:pt idx="2">
                  <c:v>17.899999999999999</c:v>
                </c:pt>
                <c:pt idx="3">
                  <c:v>17.82</c:v>
                </c:pt>
                <c:pt idx="4">
                  <c:v>16.57</c:v>
                </c:pt>
              </c:numCache>
            </c:numRef>
          </c:val>
          <c:extLst>
            <c:ext xmlns:c16="http://schemas.microsoft.com/office/drawing/2014/chart" uri="{C3380CC4-5D6E-409C-BE32-E72D297353CC}">
              <c16:uniqueId val="{00000000-9454-4D1D-A2AF-E03AE70A54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9454-4D1D-A2AF-E03AE70A54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E5-4F19-B993-39E3D6CE7C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96E5-4F19-B993-39E3D6CE7C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371.09</c:v>
                </c:pt>
                <c:pt idx="1">
                  <c:v>245.97</c:v>
                </c:pt>
                <c:pt idx="2">
                  <c:v>148.15</c:v>
                </c:pt>
                <c:pt idx="3">
                  <c:v>173.86</c:v>
                </c:pt>
                <c:pt idx="4">
                  <c:v>108.64</c:v>
                </c:pt>
              </c:numCache>
            </c:numRef>
          </c:val>
          <c:extLst>
            <c:ext xmlns:c16="http://schemas.microsoft.com/office/drawing/2014/chart" uri="{C3380CC4-5D6E-409C-BE32-E72D297353CC}">
              <c16:uniqueId val="{00000000-0ECC-4DB7-9E25-D18E9337E8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0ECC-4DB7-9E25-D18E9337E8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755.51</c:v>
                </c:pt>
                <c:pt idx="1">
                  <c:v>761.91</c:v>
                </c:pt>
                <c:pt idx="2">
                  <c:v>828.06</c:v>
                </c:pt>
                <c:pt idx="3">
                  <c:v>951.34</c:v>
                </c:pt>
                <c:pt idx="4">
                  <c:v>944.57</c:v>
                </c:pt>
              </c:numCache>
            </c:numRef>
          </c:val>
          <c:extLst>
            <c:ext xmlns:c16="http://schemas.microsoft.com/office/drawing/2014/chart" uri="{C3380CC4-5D6E-409C-BE32-E72D297353CC}">
              <c16:uniqueId val="{00000000-E81C-40A5-9FEE-2295818374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E81C-40A5-9FEE-2295818374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114.9</c:v>
                </c:pt>
                <c:pt idx="1">
                  <c:v>109.63</c:v>
                </c:pt>
                <c:pt idx="2">
                  <c:v>113.43</c:v>
                </c:pt>
                <c:pt idx="3">
                  <c:v>96.19</c:v>
                </c:pt>
                <c:pt idx="4">
                  <c:v>98.99</c:v>
                </c:pt>
              </c:numCache>
            </c:numRef>
          </c:val>
          <c:extLst>
            <c:ext xmlns:c16="http://schemas.microsoft.com/office/drawing/2014/chart" uri="{C3380CC4-5D6E-409C-BE32-E72D297353CC}">
              <c16:uniqueId val="{00000000-AF33-476E-90CE-0C55B37743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AF33-476E-90CE-0C55B37743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124.89</c:v>
                </c:pt>
                <c:pt idx="1">
                  <c:v>130.49</c:v>
                </c:pt>
                <c:pt idx="2">
                  <c:v>125.97</c:v>
                </c:pt>
                <c:pt idx="3">
                  <c:v>137.94</c:v>
                </c:pt>
                <c:pt idx="4">
                  <c:v>145.46</c:v>
                </c:pt>
              </c:numCache>
            </c:numRef>
          </c:val>
          <c:extLst>
            <c:ext xmlns:c16="http://schemas.microsoft.com/office/drawing/2014/chart" uri="{C3380CC4-5D6E-409C-BE32-E72D297353CC}">
              <c16:uniqueId val="{00000000-07BD-44FA-BE04-87024FFEA6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07BD-44FA-BE04-87024FFEA6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長崎県　島原市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42641</v>
      </c>
      <c r="AM8" s="44"/>
      <c r="AN8" s="44"/>
      <c r="AO8" s="44"/>
      <c r="AP8" s="44"/>
      <c r="AQ8" s="44"/>
      <c r="AR8" s="44"/>
      <c r="AS8" s="44"/>
      <c r="AT8" s="45">
        <f>データ!$S$6</f>
        <v>82.96</v>
      </c>
      <c r="AU8" s="46"/>
      <c r="AV8" s="46"/>
      <c r="AW8" s="46"/>
      <c r="AX8" s="46"/>
      <c r="AY8" s="46"/>
      <c r="AZ8" s="46"/>
      <c r="BA8" s="46"/>
      <c r="BB8" s="47">
        <f>データ!$T$6</f>
        <v>513.99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38.799999999999997</v>
      </c>
      <c r="J10" s="46"/>
      <c r="K10" s="46"/>
      <c r="L10" s="46"/>
      <c r="M10" s="46"/>
      <c r="N10" s="46"/>
      <c r="O10" s="80"/>
      <c r="P10" s="47">
        <f>データ!$P$6</f>
        <v>99.34</v>
      </c>
      <c r="Q10" s="47"/>
      <c r="R10" s="47"/>
      <c r="S10" s="47"/>
      <c r="T10" s="47"/>
      <c r="U10" s="47"/>
      <c r="V10" s="47"/>
      <c r="W10" s="44">
        <f>データ!$Q$6</f>
        <v>2805</v>
      </c>
      <c r="X10" s="44"/>
      <c r="Y10" s="44"/>
      <c r="Z10" s="44"/>
      <c r="AA10" s="44"/>
      <c r="AB10" s="44"/>
      <c r="AC10" s="44"/>
      <c r="AD10" s="2"/>
      <c r="AE10" s="2"/>
      <c r="AF10" s="2"/>
      <c r="AG10" s="2"/>
      <c r="AH10" s="2"/>
      <c r="AI10" s="2"/>
      <c r="AJ10" s="2"/>
      <c r="AK10" s="2"/>
      <c r="AL10" s="44">
        <f>データ!$U$6</f>
        <v>41886</v>
      </c>
      <c r="AM10" s="44"/>
      <c r="AN10" s="44"/>
      <c r="AO10" s="44"/>
      <c r="AP10" s="44"/>
      <c r="AQ10" s="44"/>
      <c r="AR10" s="44"/>
      <c r="AS10" s="44"/>
      <c r="AT10" s="45">
        <f>データ!$V$6</f>
        <v>47.9</v>
      </c>
      <c r="AU10" s="46"/>
      <c r="AV10" s="46"/>
      <c r="AW10" s="46"/>
      <c r="AX10" s="46"/>
      <c r="AY10" s="46"/>
      <c r="AZ10" s="46"/>
      <c r="BA10" s="46"/>
      <c r="BB10" s="47">
        <f>データ!$W$6</f>
        <v>874.45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7"/>
      <c r="BM60" s="88"/>
      <c r="BN60" s="88"/>
      <c r="BO60" s="88"/>
      <c r="BP60" s="88"/>
      <c r="BQ60" s="88"/>
      <c r="BR60" s="88"/>
      <c r="BS60" s="88"/>
      <c r="BT60" s="88"/>
      <c r="BU60" s="88"/>
      <c r="BV60" s="88"/>
      <c r="BW60" s="88"/>
      <c r="BX60" s="88"/>
      <c r="BY60" s="88"/>
      <c r="BZ60" s="8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bz0uWP8YJHBQ+U5Ey/Y5XJrq/RbmbTwS2R7Si3iWxV16sQ9CxAZX1FDpmtPyo2XQNrTRB7NK0LWzS9IdYc1sA==" saltValue="mVl6MtGu8DFq2d2nyM4+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15" t="s">
        <v>53</v>
      </c>
      <c r="B4" s="17"/>
      <c r="C4" s="17"/>
      <c r="D4" s="17"/>
      <c r="E4" s="17"/>
      <c r="F4" s="17"/>
      <c r="G4" s="17"/>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422037</v>
      </c>
      <c r="D6" s="20">
        <f t="shared" si="3"/>
        <v>46</v>
      </c>
      <c r="E6" s="20">
        <f t="shared" si="3"/>
        <v>1</v>
      </c>
      <c r="F6" s="20">
        <f t="shared" si="3"/>
        <v>0</v>
      </c>
      <c r="G6" s="20">
        <f t="shared" si="3"/>
        <v>1</v>
      </c>
      <c r="H6" s="20" t="str">
        <f t="shared" si="3"/>
        <v>長崎県　島原市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38.799999999999997</v>
      </c>
      <c r="P6" s="21">
        <f t="shared" si="3"/>
        <v>99.34</v>
      </c>
      <c r="Q6" s="21">
        <f t="shared" si="3"/>
        <v>2805</v>
      </c>
      <c r="R6" s="21">
        <f t="shared" si="3"/>
        <v>42641</v>
      </c>
      <c r="S6" s="21">
        <f t="shared" si="3"/>
        <v>82.96</v>
      </c>
      <c r="T6" s="21">
        <f t="shared" si="3"/>
        <v>513.99</v>
      </c>
      <c r="U6" s="21">
        <f t="shared" si="3"/>
        <v>41886</v>
      </c>
      <c r="V6" s="21">
        <f t="shared" si="3"/>
        <v>47.9</v>
      </c>
      <c r="W6" s="21">
        <f t="shared" si="3"/>
        <v>874.45</v>
      </c>
      <c r="X6" s="22">
        <f>IF(X7="",NA(),X7)</f>
        <v>115.95</v>
      </c>
      <c r="Y6" s="22">
        <f t="shared" ref="Y6:AG6" si="4">IF(Y7="",NA(),Y7)</f>
        <v>111.59</v>
      </c>
      <c r="Z6" s="22">
        <f t="shared" si="4"/>
        <v>114.95</v>
      </c>
      <c r="AA6" s="22">
        <f t="shared" si="4"/>
        <v>107.18</v>
      </c>
      <c r="AB6" s="22">
        <f t="shared" si="4"/>
        <v>101.8</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371.09</v>
      </c>
      <c r="AU6" s="22">
        <f t="shared" ref="AU6:BC6" si="6">IF(AU7="",NA(),AU7)</f>
        <v>245.97</v>
      </c>
      <c r="AV6" s="22">
        <f t="shared" si="6"/>
        <v>148.15</v>
      </c>
      <c r="AW6" s="22">
        <f t="shared" si="6"/>
        <v>173.86</v>
      </c>
      <c r="AX6" s="22">
        <f t="shared" si="6"/>
        <v>108.64</v>
      </c>
      <c r="AY6" s="22">
        <f t="shared" si="6"/>
        <v>365.18</v>
      </c>
      <c r="AZ6" s="22">
        <f t="shared" si="6"/>
        <v>327.77</v>
      </c>
      <c r="BA6" s="22">
        <f t="shared" si="6"/>
        <v>338.02</v>
      </c>
      <c r="BB6" s="22">
        <f t="shared" si="6"/>
        <v>345.94</v>
      </c>
      <c r="BC6" s="22">
        <f t="shared" si="6"/>
        <v>329.7</v>
      </c>
      <c r="BD6" s="21" t="str">
        <f>IF(BD7="","",IF(BD7="-","【-】","【"&amp;SUBSTITUTE(TEXT(BD7,"#,##0.00"),"-","△")&amp;"】"))</f>
        <v>【243.36】</v>
      </c>
      <c r="BE6" s="22">
        <f>IF(BE7="",NA(),BE7)</f>
        <v>755.51</v>
      </c>
      <c r="BF6" s="22">
        <f t="shared" ref="BF6:BN6" si="7">IF(BF7="",NA(),BF7)</f>
        <v>761.91</v>
      </c>
      <c r="BG6" s="22">
        <f t="shared" si="7"/>
        <v>828.06</v>
      </c>
      <c r="BH6" s="22">
        <f t="shared" si="7"/>
        <v>951.34</v>
      </c>
      <c r="BI6" s="22">
        <f t="shared" si="7"/>
        <v>944.57</v>
      </c>
      <c r="BJ6" s="22">
        <f t="shared" si="7"/>
        <v>371.65</v>
      </c>
      <c r="BK6" s="22">
        <f t="shared" si="7"/>
        <v>397.1</v>
      </c>
      <c r="BL6" s="22">
        <f t="shared" si="7"/>
        <v>379.91</v>
      </c>
      <c r="BM6" s="22">
        <f t="shared" si="7"/>
        <v>386.61</v>
      </c>
      <c r="BN6" s="22">
        <f t="shared" si="7"/>
        <v>381.56</v>
      </c>
      <c r="BO6" s="21" t="str">
        <f>IF(BO7="","",IF(BO7="-","【-】","【"&amp;SUBSTITUTE(TEXT(BO7,"#,##0.00"),"-","△")&amp;"】"))</f>
        <v>【265.93】</v>
      </c>
      <c r="BP6" s="22">
        <f>IF(BP7="",NA(),BP7)</f>
        <v>114.9</v>
      </c>
      <c r="BQ6" s="22">
        <f t="shared" ref="BQ6:BY6" si="8">IF(BQ7="",NA(),BQ7)</f>
        <v>109.63</v>
      </c>
      <c r="BR6" s="22">
        <f t="shared" si="8"/>
        <v>113.43</v>
      </c>
      <c r="BS6" s="22">
        <f t="shared" si="8"/>
        <v>96.19</v>
      </c>
      <c r="BT6" s="22">
        <f t="shared" si="8"/>
        <v>98.99</v>
      </c>
      <c r="BU6" s="22">
        <f t="shared" si="8"/>
        <v>98.77</v>
      </c>
      <c r="BV6" s="22">
        <f t="shared" si="8"/>
        <v>95.79</v>
      </c>
      <c r="BW6" s="22">
        <f t="shared" si="8"/>
        <v>98.3</v>
      </c>
      <c r="BX6" s="22">
        <f t="shared" si="8"/>
        <v>93.82</v>
      </c>
      <c r="BY6" s="22">
        <f t="shared" si="8"/>
        <v>95.04</v>
      </c>
      <c r="BZ6" s="21" t="str">
        <f>IF(BZ7="","",IF(BZ7="-","【-】","【"&amp;SUBSTITUTE(TEXT(BZ7,"#,##0.00"),"-","△")&amp;"】"))</f>
        <v>【97.82】</v>
      </c>
      <c r="CA6" s="22">
        <f>IF(CA7="",NA(),CA7)</f>
        <v>124.89</v>
      </c>
      <c r="CB6" s="22">
        <f t="shared" ref="CB6:CJ6" si="9">IF(CB7="",NA(),CB7)</f>
        <v>130.49</v>
      </c>
      <c r="CC6" s="22">
        <f t="shared" si="9"/>
        <v>125.97</v>
      </c>
      <c r="CD6" s="22">
        <f t="shared" si="9"/>
        <v>137.94</v>
      </c>
      <c r="CE6" s="22">
        <f t="shared" si="9"/>
        <v>145.46</v>
      </c>
      <c r="CF6" s="22">
        <f t="shared" si="9"/>
        <v>173.67</v>
      </c>
      <c r="CG6" s="22">
        <f t="shared" si="9"/>
        <v>171.13</v>
      </c>
      <c r="CH6" s="22">
        <f t="shared" si="9"/>
        <v>173.7</v>
      </c>
      <c r="CI6" s="22">
        <f t="shared" si="9"/>
        <v>178.94</v>
      </c>
      <c r="CJ6" s="22">
        <f t="shared" si="9"/>
        <v>180.19</v>
      </c>
      <c r="CK6" s="21" t="str">
        <f>IF(CK7="","",IF(CK7="-","【-】","【"&amp;SUBSTITUTE(TEXT(CK7,"#,##0.00"),"-","△")&amp;"】"))</f>
        <v>【177.56】</v>
      </c>
      <c r="CL6" s="22">
        <f>IF(CL7="",NA(),CL7)</f>
        <v>61.87</v>
      </c>
      <c r="CM6" s="22">
        <f t="shared" ref="CM6:CU6" si="10">IF(CM7="",NA(),CM7)</f>
        <v>59.62</v>
      </c>
      <c r="CN6" s="22">
        <f t="shared" si="10"/>
        <v>59.03</v>
      </c>
      <c r="CO6" s="22">
        <f t="shared" si="10"/>
        <v>60.4</v>
      </c>
      <c r="CP6" s="22">
        <f t="shared" si="10"/>
        <v>72.02</v>
      </c>
      <c r="CQ6" s="22">
        <f t="shared" si="10"/>
        <v>59.67</v>
      </c>
      <c r="CR6" s="22">
        <f t="shared" si="10"/>
        <v>60.12</v>
      </c>
      <c r="CS6" s="22">
        <f t="shared" si="10"/>
        <v>60.34</v>
      </c>
      <c r="CT6" s="22">
        <f t="shared" si="10"/>
        <v>59.54</v>
      </c>
      <c r="CU6" s="22">
        <f t="shared" si="10"/>
        <v>59.26</v>
      </c>
      <c r="CV6" s="21" t="str">
        <f>IF(CV7="","",IF(CV7="-","【-】","【"&amp;SUBSTITUTE(TEXT(CV7,"#,##0.00"),"-","△")&amp;"】"))</f>
        <v>【59.81】</v>
      </c>
      <c r="CW6" s="22">
        <f>IF(CW7="",NA(),CW7)</f>
        <v>77.319999999999993</v>
      </c>
      <c r="CX6" s="22">
        <f t="shared" ref="CX6:DF6" si="11">IF(CX7="",NA(),CX7)</f>
        <v>80.849999999999994</v>
      </c>
      <c r="CY6" s="22">
        <f t="shared" si="11"/>
        <v>81.22</v>
      </c>
      <c r="CZ6" s="22">
        <f t="shared" si="11"/>
        <v>77.97</v>
      </c>
      <c r="DA6" s="22">
        <f t="shared" si="11"/>
        <v>77.900000000000006</v>
      </c>
      <c r="DB6" s="22">
        <f t="shared" si="11"/>
        <v>84.6</v>
      </c>
      <c r="DC6" s="22">
        <f t="shared" si="11"/>
        <v>84.24</v>
      </c>
      <c r="DD6" s="22">
        <f t="shared" si="11"/>
        <v>84.19</v>
      </c>
      <c r="DE6" s="22">
        <f t="shared" si="11"/>
        <v>83.93</v>
      </c>
      <c r="DF6" s="22">
        <f t="shared" si="11"/>
        <v>83.84</v>
      </c>
      <c r="DG6" s="21" t="str">
        <f>IF(DG7="","",IF(DG7="-","【-】","【"&amp;SUBSTITUTE(TEXT(DG7,"#,##0.00"),"-","△")&amp;"】"))</f>
        <v>【89.42】</v>
      </c>
      <c r="DH6" s="22">
        <f>IF(DH7="",NA(),DH7)</f>
        <v>37.26</v>
      </c>
      <c r="DI6" s="22">
        <f t="shared" ref="DI6:DQ6" si="12">IF(DI7="",NA(),DI7)</f>
        <v>38.53</v>
      </c>
      <c r="DJ6" s="22">
        <f t="shared" si="12"/>
        <v>37.479999999999997</v>
      </c>
      <c r="DK6" s="22">
        <f t="shared" si="12"/>
        <v>39.03</v>
      </c>
      <c r="DL6" s="22">
        <f t="shared" si="12"/>
        <v>36.97</v>
      </c>
      <c r="DM6" s="22">
        <f t="shared" si="12"/>
        <v>48.17</v>
      </c>
      <c r="DN6" s="22">
        <f t="shared" si="12"/>
        <v>48.83</v>
      </c>
      <c r="DO6" s="22">
        <f t="shared" si="12"/>
        <v>49.96</v>
      </c>
      <c r="DP6" s="22">
        <f t="shared" si="12"/>
        <v>50.82</v>
      </c>
      <c r="DQ6" s="22">
        <f t="shared" si="12"/>
        <v>51.82</v>
      </c>
      <c r="DR6" s="21" t="str">
        <f>IF(DR7="","",IF(DR7="-","【-】","【"&amp;SUBSTITUTE(TEXT(DR7,"#,##0.00"),"-","△")&amp;"】"))</f>
        <v>【52.02】</v>
      </c>
      <c r="DS6" s="22">
        <f>IF(DS7="",NA(),DS7)</f>
        <v>15.27</v>
      </c>
      <c r="DT6" s="22">
        <f t="shared" ref="DT6:EB6" si="13">IF(DT7="",NA(),DT7)</f>
        <v>14.95</v>
      </c>
      <c r="DU6" s="22">
        <f t="shared" si="13"/>
        <v>17.899999999999999</v>
      </c>
      <c r="DV6" s="22">
        <f t="shared" si="13"/>
        <v>17.82</v>
      </c>
      <c r="DW6" s="22">
        <f t="shared" si="13"/>
        <v>16.57</v>
      </c>
      <c r="DX6" s="22">
        <f t="shared" si="13"/>
        <v>17.12</v>
      </c>
      <c r="DY6" s="22">
        <f t="shared" si="13"/>
        <v>18.18</v>
      </c>
      <c r="DZ6" s="22">
        <f t="shared" si="13"/>
        <v>19.32</v>
      </c>
      <c r="EA6" s="22">
        <f t="shared" si="13"/>
        <v>21.16</v>
      </c>
      <c r="EB6" s="22">
        <f t="shared" si="13"/>
        <v>22.72</v>
      </c>
      <c r="EC6" s="21" t="str">
        <f>IF(EC7="","",IF(EC7="-","【-】","【"&amp;SUBSTITUTE(TEXT(EC7,"#,##0.00"),"-","△")&amp;"】"))</f>
        <v>【25.37】</v>
      </c>
      <c r="ED6" s="22">
        <f>IF(ED7="",NA(),ED7)</f>
        <v>0.76</v>
      </c>
      <c r="EE6" s="22">
        <f t="shared" ref="EE6:EM6" si="14">IF(EE7="",NA(),EE7)</f>
        <v>1.26</v>
      </c>
      <c r="EF6" s="22">
        <f t="shared" si="14"/>
        <v>0.2</v>
      </c>
      <c r="EG6" s="22">
        <f t="shared" si="14"/>
        <v>0.04</v>
      </c>
      <c r="EH6" s="22">
        <f t="shared" si="14"/>
        <v>1.87</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422037</v>
      </c>
      <c r="D7" s="24">
        <v>46</v>
      </c>
      <c r="E7" s="24">
        <v>1</v>
      </c>
      <c r="F7" s="24">
        <v>0</v>
      </c>
      <c r="G7" s="24">
        <v>1</v>
      </c>
      <c r="H7" s="24" t="s">
        <v>93</v>
      </c>
      <c r="I7" s="24" t="s">
        <v>94</v>
      </c>
      <c r="J7" s="24" t="s">
        <v>95</v>
      </c>
      <c r="K7" s="24" t="s">
        <v>96</v>
      </c>
      <c r="L7" s="24" t="s">
        <v>97</v>
      </c>
      <c r="M7" s="24" t="s">
        <v>98</v>
      </c>
      <c r="N7" s="25" t="s">
        <v>99</v>
      </c>
      <c r="O7" s="25">
        <v>38.799999999999997</v>
      </c>
      <c r="P7" s="25">
        <v>99.34</v>
      </c>
      <c r="Q7" s="25">
        <v>2805</v>
      </c>
      <c r="R7" s="25">
        <v>42641</v>
      </c>
      <c r="S7" s="25">
        <v>82.96</v>
      </c>
      <c r="T7" s="25">
        <v>513.99</v>
      </c>
      <c r="U7" s="25">
        <v>41886</v>
      </c>
      <c r="V7" s="25">
        <v>47.9</v>
      </c>
      <c r="W7" s="25">
        <v>874.45</v>
      </c>
      <c r="X7" s="25">
        <v>115.95</v>
      </c>
      <c r="Y7" s="25">
        <v>111.59</v>
      </c>
      <c r="Z7" s="25">
        <v>114.95</v>
      </c>
      <c r="AA7" s="25">
        <v>107.18</v>
      </c>
      <c r="AB7" s="25">
        <v>101.8</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371.09</v>
      </c>
      <c r="AU7" s="25">
        <v>245.97</v>
      </c>
      <c r="AV7" s="25">
        <v>148.15</v>
      </c>
      <c r="AW7" s="25">
        <v>173.86</v>
      </c>
      <c r="AX7" s="25">
        <v>108.64</v>
      </c>
      <c r="AY7" s="25">
        <v>365.18</v>
      </c>
      <c r="AZ7" s="25">
        <v>327.77</v>
      </c>
      <c r="BA7" s="25">
        <v>338.02</v>
      </c>
      <c r="BB7" s="25">
        <v>345.94</v>
      </c>
      <c r="BC7" s="25">
        <v>329.7</v>
      </c>
      <c r="BD7" s="25">
        <v>243.36</v>
      </c>
      <c r="BE7" s="25">
        <v>755.51</v>
      </c>
      <c r="BF7" s="25">
        <v>761.91</v>
      </c>
      <c r="BG7" s="25">
        <v>828.06</v>
      </c>
      <c r="BH7" s="25">
        <v>951.34</v>
      </c>
      <c r="BI7" s="25">
        <v>944.57</v>
      </c>
      <c r="BJ7" s="25">
        <v>371.65</v>
      </c>
      <c r="BK7" s="25">
        <v>397.1</v>
      </c>
      <c r="BL7" s="25">
        <v>379.91</v>
      </c>
      <c r="BM7" s="25">
        <v>386.61</v>
      </c>
      <c r="BN7" s="25">
        <v>381.56</v>
      </c>
      <c r="BO7" s="25">
        <v>265.93</v>
      </c>
      <c r="BP7" s="25">
        <v>114.9</v>
      </c>
      <c r="BQ7" s="25">
        <v>109.63</v>
      </c>
      <c r="BR7" s="25">
        <v>113.43</v>
      </c>
      <c r="BS7" s="25">
        <v>96.19</v>
      </c>
      <c r="BT7" s="25">
        <v>98.99</v>
      </c>
      <c r="BU7" s="25">
        <v>98.77</v>
      </c>
      <c r="BV7" s="25">
        <v>95.79</v>
      </c>
      <c r="BW7" s="25">
        <v>98.3</v>
      </c>
      <c r="BX7" s="25">
        <v>93.82</v>
      </c>
      <c r="BY7" s="25">
        <v>95.04</v>
      </c>
      <c r="BZ7" s="25">
        <v>97.82</v>
      </c>
      <c r="CA7" s="25">
        <v>124.89</v>
      </c>
      <c r="CB7" s="25">
        <v>130.49</v>
      </c>
      <c r="CC7" s="25">
        <v>125.97</v>
      </c>
      <c r="CD7" s="25">
        <v>137.94</v>
      </c>
      <c r="CE7" s="25">
        <v>145.46</v>
      </c>
      <c r="CF7" s="25">
        <v>173.67</v>
      </c>
      <c r="CG7" s="25">
        <v>171.13</v>
      </c>
      <c r="CH7" s="25">
        <v>173.7</v>
      </c>
      <c r="CI7" s="25">
        <v>178.94</v>
      </c>
      <c r="CJ7" s="25">
        <v>180.19</v>
      </c>
      <c r="CK7" s="25">
        <v>177.56</v>
      </c>
      <c r="CL7" s="25">
        <v>61.87</v>
      </c>
      <c r="CM7" s="25">
        <v>59.62</v>
      </c>
      <c r="CN7" s="25">
        <v>59.03</v>
      </c>
      <c r="CO7" s="25">
        <v>60.4</v>
      </c>
      <c r="CP7" s="25">
        <v>72.02</v>
      </c>
      <c r="CQ7" s="25">
        <v>59.67</v>
      </c>
      <c r="CR7" s="25">
        <v>60.12</v>
      </c>
      <c r="CS7" s="25">
        <v>60.34</v>
      </c>
      <c r="CT7" s="25">
        <v>59.54</v>
      </c>
      <c r="CU7" s="25">
        <v>59.26</v>
      </c>
      <c r="CV7" s="25">
        <v>59.81</v>
      </c>
      <c r="CW7" s="25">
        <v>77.319999999999993</v>
      </c>
      <c r="CX7" s="25">
        <v>80.849999999999994</v>
      </c>
      <c r="CY7" s="25">
        <v>81.22</v>
      </c>
      <c r="CZ7" s="25">
        <v>77.97</v>
      </c>
      <c r="DA7" s="25">
        <v>77.900000000000006</v>
      </c>
      <c r="DB7" s="25">
        <v>84.6</v>
      </c>
      <c r="DC7" s="25">
        <v>84.24</v>
      </c>
      <c r="DD7" s="25">
        <v>84.19</v>
      </c>
      <c r="DE7" s="25">
        <v>83.93</v>
      </c>
      <c r="DF7" s="25">
        <v>83.84</v>
      </c>
      <c r="DG7" s="25">
        <v>89.42</v>
      </c>
      <c r="DH7" s="25">
        <v>37.26</v>
      </c>
      <c r="DI7" s="25">
        <v>38.53</v>
      </c>
      <c r="DJ7" s="25">
        <v>37.479999999999997</v>
      </c>
      <c r="DK7" s="25">
        <v>39.03</v>
      </c>
      <c r="DL7" s="25">
        <v>36.97</v>
      </c>
      <c r="DM7" s="25">
        <v>48.17</v>
      </c>
      <c r="DN7" s="25">
        <v>48.83</v>
      </c>
      <c r="DO7" s="25">
        <v>49.96</v>
      </c>
      <c r="DP7" s="25">
        <v>50.82</v>
      </c>
      <c r="DQ7" s="25">
        <v>51.82</v>
      </c>
      <c r="DR7" s="25">
        <v>52.02</v>
      </c>
      <c r="DS7" s="25">
        <v>15.27</v>
      </c>
      <c r="DT7" s="25">
        <v>14.95</v>
      </c>
      <c r="DU7" s="25">
        <v>17.899999999999999</v>
      </c>
      <c r="DV7" s="25">
        <v>17.82</v>
      </c>
      <c r="DW7" s="25">
        <v>16.57</v>
      </c>
      <c r="DX7" s="25">
        <v>17.12</v>
      </c>
      <c r="DY7" s="25">
        <v>18.18</v>
      </c>
      <c r="DZ7" s="25">
        <v>19.32</v>
      </c>
      <c r="EA7" s="25">
        <v>21.16</v>
      </c>
      <c r="EB7" s="25">
        <v>22.72</v>
      </c>
      <c r="EC7" s="25">
        <v>25.37</v>
      </c>
      <c r="ED7" s="25">
        <v>0.76</v>
      </c>
      <c r="EE7" s="25">
        <v>1.26</v>
      </c>
      <c r="EF7" s="25">
        <v>0.2</v>
      </c>
      <c r="EG7" s="25">
        <v>0.04</v>
      </c>
      <c r="EH7" s="25">
        <v>1.87</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末永　和希</cp:lastModifiedBy>
  <cp:lastPrinted>2025-03-03T08:16:27Z</cp:lastPrinted>
  <dcterms:created xsi:type="dcterms:W3CDTF">2025-01-24T06:55:19Z</dcterms:created>
  <dcterms:modified xsi:type="dcterms:W3CDTF">2025-03-03T08:17:15Z</dcterms:modified>
  <cp:category/>
</cp:coreProperties>
</file>