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財務部\財政課\課内共有\10庶務関係\03照会・回答\令和6年度\03 庁外\☆処理済み\083□07.1.21【〆1.28（県市町村課）】公営企業経営比較分析表\02 回答\"/>
    </mc:Choice>
  </mc:AlternateContent>
  <workbookProtection workbookAlgorithmName="SHA-512" workbookHashValue="sr7BpzY5sY8cHip+IYQwVxF4uKst+Q+tEu4mr8ydr0JUaRJjP3ZT5Wqczaus8LmfF1MVSVO2AXf3vr7t5dbpUw==" workbookSaltValue="/wqGeBtALc2N7to6paQJGw==" workbookSpinCount="100000" lockStructure="1"/>
  <bookViews>
    <workbookView xWindow="0" yWindow="0" windowWidth="23040" windowHeight="92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<sst xmlns="http://schemas.openxmlformats.org/spreadsheetml/2006/main" count="228" uniqueCount="114">
  <si>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</si>
  <si>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</si>
  <si>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</si>
  <si>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</si>
  <si>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</si>
  <si>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</si>
  <si>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</si>
  <si>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</si>
  <si>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</si>
  <si>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</si>
  <si>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</si>
  <si>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</si>
  <si>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</si>
  <si>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</si>
  <si>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</si>
  <si>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</si>
  <si>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</si>
  <si>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</si>
  <si>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</si>
  <si>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</si>
  <si>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</si>
  <si>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</si>
  <si>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</si>
  <si>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</si>
  <si>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</si>
  <si>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</si>
  <si>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</si>
  <si>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</si>
  <si>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</si>
  <si>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</si>
  <si>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</si>
  <si>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</si>
  <si>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</si>
  <si>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</si>
  <si>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</si>
  <si>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</si>
  <si>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</si>
  <si>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</si>
  <si>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</si>
  <si>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</si>
  <si>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</si>
  <si>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</si>
  <si>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</si>
  <si>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</si>
  <si>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</si>
  <si>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</si>
  <si>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</si>
  <si>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</si>
  <si>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</si>
  <si>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</si>
  <si>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</si>
  <si>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</si>
  <si>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</si>
  <si>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</si>
  <si>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</si>
  <si>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</si>
  <si>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</si>
  <si>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</si>
  <si>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</si>
  <si>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</si>
  <si>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</si>
  <si>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</si>
  <si>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</si>
  <si>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</si>
  <si>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</si>
  <si>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</si>
  <si>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</si>
  <si>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</si>
  <si>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</si>
  <si>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</si>
  <si>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</si>
  <si>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</si>
  <si>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</si>
  <si>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</si>
  <si>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</si>
  <si>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</si>
  <si>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</si>
  <si>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</si>
  <si>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</si>
  <si>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</si>
  <si>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</si>
  <si>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</si>
  <si>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</si>
  <si>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</si>
  <si>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</si>
  <si>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</si>
  <si>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</si>
  <si>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</si>
  <si>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</si>
  <si>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</si>
  <si>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</si>
  <si>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</si>
  <si>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</si>
  <si>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</si>
  <si>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</si>
  <si>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</si>
  <si>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</si>
  <si>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</si>
  <si>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</si>
  <si>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</si>
  <si>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</si>
  <si>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</si>
  <si>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</si>
  <si>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</si>
  <si>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</si>
  <si>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</si>
  <si>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</si>
  <si>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</si>
  <si>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</si>
  <si>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</si>
  <si>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</si>
  <si>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 経常収支比率 ②累積欠損金比率　③流動比率
 経常収支比率は昨年度よりやや悪化し、流動比率は類似団体平均値を下回っているものの100％以上を維持できている。一時借入金もなく、累積欠損金も生じていないため短期的な支払能力に問題はなく健全な状態といえる。
④企業債残高対給水収益比率
　企業債残高が増加し、給水収益は減少したため比率が上昇している。
類似団体平均値も上回っており、給水収益の約5倍となっている。
⑤料金回収率⑥給水原価
　料金回収率は昨年度より約0.3ポイント減少しているが、100％以上のため給水に係る費用を料金で賄えており、類似団体平均を上回っている。
 給水原価は昨年度より1.14円増加しており、類似団体平均値を上回っている。これは本市の地理的特性により施設数が多く、資本費及び維持管理費に係る経費が高くなっていることが要因である。
⑦施設利用率
 類似団体の平均を上回っているものの、配水量の減少により昨年度より利用率が下降している。
⑧有収率
 類似団体平均値を下回っており、約0.4ポイント減少したが、遠方監視装置の活用、高水圧地域における適正水圧のための減圧弁設置などの漏水防止対策を講じ、有収率向上に努めている。
</t>
    <rPh sb="273" eb="275">
      <t>ルイジ</t>
    </rPh>
    <rPh sb="275" eb="277">
      <t>ダンタイ</t>
    </rPh>
    <rPh sb="277" eb="279">
      <t>ヘイキン</t>
    </rPh>
    <rPh sb="280" eb="282">
      <t>ウワマワ</t>
    </rPh>
    <phoneticPr fontId="4"/>
  </si>
  <si>
    <t xml:space="preserve">① 有形固定資産減価償却率
 年々資産の老朽化が進んでおり、類似団体平均値を上回っている。
② 管路経年化率【水道管路整備課】
　R5はR4同様に類似団体平均値を上回っており、年々上昇している。小口径の老朽管解消の割合が低くなったことで、増加率についても類似団体平均値より高くなっている。
③　管路更新率【水道管路整備課】
 R5はR4に比べて小口径管の更新延長が伸びなかったことから更新率が低下し、類似団体平均値を下回った。
</t>
    <phoneticPr fontId="4"/>
  </si>
  <si>
    <t xml:space="preserve"> 経常収支比率や流動比率は100％以上を維持しており、短期的な経営の面では一定の健全性は保たれているものの、類似団体平均値を下回っている。近年、浄水場や基幹配水本管の更新など大規模事業の実施により財政的弾力性が逓減し、また人口減少などにより給水収益は減少傾向にあるため純利益の確保も難しくなっている。 
　老朽化の状況においても、管路経年化率は類似団体平均値を上回っており、機能維持のための適切な更新が課題となっている。
今後、更なる人口減少、更新需要増加、物価・労務単価の上昇により経営環境はより厳しくなっていく。健全経営のため、将来の経営見通しに基づき適正な給水収益の確保に努めていく必要がある。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</si>
</sst>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c:v>
                </c:pt>
                <c:pt idx="1">
                  <c:v>0.39</c:v>
                </c:pt>
                <c:pt idx="2">
                  <c:v>0.41</c:v>
                </c:pt>
                <c:pt idx="3">
                  <c:v>0.48</c:v>
                </c:pt>
                <c:pt idx="4">
                  <c:v>0.28000000000000003</c:v>
                </c:pt>
              </c:numCache>
            </c:numRef>
          </c:val>
          <c:extLst>
            <c:ext xmlns:c16="http://schemas.microsoft.com/office/drawing/2014/chart" uri="{C3380CC4-5D6E-409C-BE32-E72D297353CC}">
              <c16:uniqueId val="{00000000-7AEA-4799-B909-63780B9051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7AEA-4799-B909-63780B9051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64.790000000000006</c:v>
                </c:pt>
                <c:pt idx="1">
                  <c:v>64.19</c:v>
                </c:pt>
                <c:pt idx="2">
                  <c:v>63.42</c:v>
                </c:pt>
                <c:pt idx="3">
                  <c:v>63.33</c:v>
                </c:pt>
                <c:pt idx="4">
                  <c:v>62.19</c:v>
                </c:pt>
              </c:numCache>
            </c:numRef>
          </c:val>
          <c:extLst>
            <c:ext xmlns:c16="http://schemas.microsoft.com/office/drawing/2014/chart" uri="{C3380CC4-5D6E-409C-BE32-E72D297353CC}">
              <c16:uniqueId val="{00000000-966C-4437-9FAA-75E6E609B3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966C-4437-9FAA-75E6E609B3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87.37</c:v>
                </c:pt>
                <c:pt idx="1">
                  <c:v>87.82</c:v>
                </c:pt>
                <c:pt idx="2">
                  <c:v>88.71</c:v>
                </c:pt>
                <c:pt idx="3">
                  <c:v>88.72</c:v>
                </c:pt>
                <c:pt idx="4">
                  <c:v>88.28</c:v>
                </c:pt>
              </c:numCache>
            </c:numRef>
          </c:val>
          <c:extLst>
            <c:ext xmlns:c16="http://schemas.microsoft.com/office/drawing/2014/chart" uri="{C3380CC4-5D6E-409C-BE32-E72D297353CC}">
              <c16:uniqueId val="{00000000-5ACB-44DA-B6A5-74FF9CF4A7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5ACB-44DA-B6A5-74FF9CF4A7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110.15</c:v>
                </c:pt>
                <c:pt idx="1">
                  <c:v>109.04</c:v>
                </c:pt>
                <c:pt idx="2">
                  <c:v>108.7</c:v>
                </c:pt>
                <c:pt idx="3">
                  <c:v>106.95</c:v>
                </c:pt>
                <c:pt idx="4">
                  <c:v>106.06</c:v>
                </c:pt>
              </c:numCache>
            </c:numRef>
          </c:val>
          <c:extLst>
            <c:ext xmlns:c16="http://schemas.microsoft.com/office/drawing/2014/chart" uri="{C3380CC4-5D6E-409C-BE32-E72D297353CC}">
              <c16:uniqueId val="{00000000-5833-4E55-BBC5-FACCC00998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833-4E55-BBC5-FACCC00998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51.18</c:v>
                </c:pt>
                <c:pt idx="1">
                  <c:v>52.37</c:v>
                </c:pt>
                <c:pt idx="2">
                  <c:v>52.41</c:v>
                </c:pt>
                <c:pt idx="3">
                  <c:v>53.61</c:v>
                </c:pt>
                <c:pt idx="4">
                  <c:v>54.31</c:v>
                </c:pt>
              </c:numCache>
            </c:numRef>
          </c:val>
          <c:extLst>
            <c:ext xmlns:c16="http://schemas.microsoft.com/office/drawing/2014/chart" uri="{C3380CC4-5D6E-409C-BE32-E72D297353CC}">
              <c16:uniqueId val="{00000000-38A9-4382-8CD0-717E762CE5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38A9-4382-8CD0-717E762CE5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17.329999999999998</c:v>
                </c:pt>
                <c:pt idx="1">
                  <c:v>17.760000000000002</c:v>
                </c:pt>
                <c:pt idx="2">
                  <c:v>17.77</c:v>
                </c:pt>
                <c:pt idx="3">
                  <c:v>34.46</c:v>
                </c:pt>
                <c:pt idx="4">
                  <c:v>36.549999999999997</c:v>
                </c:pt>
              </c:numCache>
            </c:numRef>
          </c:val>
          <c:extLst>
            <c:ext xmlns:c16="http://schemas.microsoft.com/office/drawing/2014/chart" uri="{C3380CC4-5D6E-409C-BE32-E72D297353CC}">
              <c16:uniqueId val="{00000000-7C37-4CC8-ACFF-62A39A52CE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7C37-4CC8-ACFF-62A39A52CE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D2-44F7-9E12-D202810C3E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FD2-44F7-9E12-D202810C3E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178.82</c:v>
                </c:pt>
                <c:pt idx="1">
                  <c:v>174.74</c:v>
                </c:pt>
                <c:pt idx="2">
                  <c:v>177.77</c:v>
                </c:pt>
                <c:pt idx="3">
                  <c:v>171.14</c:v>
                </c:pt>
                <c:pt idx="4">
                  <c:v>177.23</c:v>
                </c:pt>
              </c:numCache>
            </c:numRef>
          </c:val>
          <c:extLst>
            <c:ext xmlns:c16="http://schemas.microsoft.com/office/drawing/2014/chart" uri="{C3380CC4-5D6E-409C-BE32-E72D297353CC}">
              <c16:uniqueId val="{00000000-E749-434A-912E-B9B3153CAD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E749-434A-912E-B9B3153CAD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507.85</c:v>
                </c:pt>
                <c:pt idx="1">
                  <c:v>521.11</c:v>
                </c:pt>
                <c:pt idx="2">
                  <c:v>520.49</c:v>
                </c:pt>
                <c:pt idx="3">
                  <c:v>519.87</c:v>
                </c:pt>
                <c:pt idx="4">
                  <c:v>533.47</c:v>
                </c:pt>
              </c:numCache>
            </c:numRef>
          </c:val>
          <c:extLst>
            <c:ext xmlns:c16="http://schemas.microsoft.com/office/drawing/2014/chart" uri="{C3380CC4-5D6E-409C-BE32-E72D297353CC}">
              <c16:uniqueId val="{00000000-1198-439C-8D1E-F446ECD9BA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1198-439C-8D1E-F446ECD9BA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106.24</c:v>
                </c:pt>
                <c:pt idx="1">
                  <c:v>104.84</c:v>
                </c:pt>
                <c:pt idx="2">
                  <c:v>104.51</c:v>
                </c:pt>
                <c:pt idx="3">
                  <c:v>102.06</c:v>
                </c:pt>
                <c:pt idx="4">
                  <c:v>101.73</c:v>
                </c:pt>
              </c:numCache>
            </c:numRef>
          </c:val>
          <c:extLst>
            <c:ext xmlns:c16="http://schemas.microsoft.com/office/drawing/2014/chart" uri="{C3380CC4-5D6E-409C-BE32-E72D297353CC}">
              <c16:uniqueId val="{00000000-CF23-4BE3-B14B-27FE25F946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CF23-4BE3-B14B-27FE25F946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211.08</c:v>
                </c:pt>
                <c:pt idx="1">
                  <c:v>212.04</c:v>
                </c:pt>
                <c:pt idx="2">
                  <c:v>213.65</c:v>
                </c:pt>
                <c:pt idx="3">
                  <c:v>219.73</c:v>
                </c:pt>
                <c:pt idx="4">
                  <c:v>220.87</c:v>
                </c:pt>
              </c:numCache>
            </c:numRef>
          </c:val>
          <c:extLst>
            <c:ext xmlns:c16="http://schemas.microsoft.com/office/drawing/2014/chart" uri="{C3380CC4-5D6E-409C-BE32-E72D297353CC}">
              <c16:uniqueId val="{00000000-9E0E-49A0-B6A5-5AFC8C25F3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9E0E-49A0-B6A5-5AFC8C25F3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H58" sqref="BH58"/>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長崎県　佐世保市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236906</v>
      </c>
      <c r="AM8" s="44"/>
      <c r="AN8" s="44"/>
      <c r="AO8" s="44"/>
      <c r="AP8" s="44"/>
      <c r="AQ8" s="44"/>
      <c r="AR8" s="44"/>
      <c r="AS8" s="44"/>
      <c r="AT8" s="45">
        <f>データ!$S$6</f>
        <v>426.01</v>
      </c>
      <c r="AU8" s="46"/>
      <c r="AV8" s="46"/>
      <c r="AW8" s="46"/>
      <c r="AX8" s="46"/>
      <c r="AY8" s="46"/>
      <c r="AZ8" s="46"/>
      <c r="BA8" s="46"/>
      <c r="BB8" s="47">
        <f>データ!$T$6</f>
        <v>556.1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60.2</v>
      </c>
      <c r="J10" s="46"/>
      <c r="K10" s="46"/>
      <c r="L10" s="46"/>
      <c r="M10" s="46"/>
      <c r="N10" s="46"/>
      <c r="O10" s="80"/>
      <c r="P10" s="47">
        <f>データ!$P$6</f>
        <v>98.3</v>
      </c>
      <c r="Q10" s="47"/>
      <c r="R10" s="47"/>
      <c r="S10" s="47"/>
      <c r="T10" s="47"/>
      <c r="U10" s="47"/>
      <c r="V10" s="47"/>
      <c r="W10" s="44">
        <f>データ!$Q$6</f>
        <v>4195</v>
      </c>
      <c r="X10" s="44"/>
      <c r="Y10" s="44"/>
      <c r="Z10" s="44"/>
      <c r="AA10" s="44"/>
      <c r="AB10" s="44"/>
      <c r="AC10" s="44"/>
      <c r="AD10" s="2"/>
      <c r="AE10" s="2"/>
      <c r="AF10" s="2"/>
      <c r="AG10" s="2"/>
      <c r="AH10" s="2"/>
      <c r="AI10" s="2"/>
      <c r="AJ10" s="2"/>
      <c r="AK10" s="2"/>
      <c r="AL10" s="44">
        <f>データ!$U$6</f>
        <v>230527</v>
      </c>
      <c r="AM10" s="44"/>
      <c r="AN10" s="44"/>
      <c r="AO10" s="44"/>
      <c r="AP10" s="44"/>
      <c r="AQ10" s="44"/>
      <c r="AR10" s="44"/>
      <c r="AS10" s="44"/>
      <c r="AT10" s="45">
        <f>データ!$V$6</f>
        <v>219.92</v>
      </c>
      <c r="AU10" s="46"/>
      <c r="AV10" s="46"/>
      <c r="AW10" s="46"/>
      <c r="AX10" s="46"/>
      <c r="AY10" s="46"/>
      <c r="AZ10" s="46"/>
      <c r="BA10" s="46"/>
      <c r="BB10" s="47">
        <f>データ!$W$6</f>
        <v>1048.23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oGzV3N4N86C6fl4xnEeUIoaDjDtR62VqRjss6c0b+WxIZEgSHOuUJpUPBIYfcjlzFXLuzfPxAogal4T/wK4GA==" saltValue="Xt71pTjhi9l1tbqLxkkI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422029</v>
      </c>
      <c r="D6" s="20">
        <f t="shared" si="3"/>
        <v>46</v>
      </c>
      <c r="E6" s="20">
        <f t="shared" si="3"/>
        <v>1</v>
      </c>
      <c r="F6" s="20">
        <f t="shared" si="3"/>
        <v>0</v>
      </c>
      <c r="G6" s="20">
        <f t="shared" si="3"/>
        <v>1</v>
      </c>
      <c r="H6" s="20" t="str">
        <f t="shared" si="3"/>
        <v>長崎県　佐世保市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60.2</v>
      </c>
      <c r="P6" s="21">
        <f t="shared" si="3"/>
        <v>98.3</v>
      </c>
      <c r="Q6" s="21">
        <f t="shared" si="3"/>
        <v>4195</v>
      </c>
      <c r="R6" s="21">
        <f t="shared" si="3"/>
        <v>236906</v>
      </c>
      <c r="S6" s="21">
        <f t="shared" si="3"/>
        <v>426.01</v>
      </c>
      <c r="T6" s="21">
        <f t="shared" si="3"/>
        <v>556.1</v>
      </c>
      <c r="U6" s="21">
        <f t="shared" si="3"/>
        <v>230527</v>
      </c>
      <c r="V6" s="21">
        <f t="shared" si="3"/>
        <v>219.92</v>
      </c>
      <c r="W6" s="21">
        <f t="shared" si="3"/>
        <v>1048.23</v>
      </c>
      <c r="X6" s="22">
        <f>IF(X7="",NA(),X7)</f>
        <v>110.15</v>
      </c>
      <c r="Y6" s="22">
        <f t="shared" ref="Y6:AG6" si="4">IF(Y7="",NA(),Y7)</f>
        <v>109.04</v>
      </c>
      <c r="Z6" s="22">
        <f t="shared" si="4"/>
        <v>108.7</v>
      </c>
      <c r="AA6" s="22">
        <f t="shared" si="4"/>
        <v>106.95</v>
      </c>
      <c r="AB6" s="22">
        <f t="shared" si="4"/>
        <v>106.06</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178.82</v>
      </c>
      <c r="AU6" s="22">
        <f t="shared" ref="AU6:BC6" si="6">IF(AU7="",NA(),AU7)</f>
        <v>174.74</v>
      </c>
      <c r="AV6" s="22">
        <f t="shared" si="6"/>
        <v>177.77</v>
      </c>
      <c r="AW6" s="22">
        <f t="shared" si="6"/>
        <v>171.14</v>
      </c>
      <c r="AX6" s="22">
        <f t="shared" si="6"/>
        <v>177.23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507.85</v>
      </c>
      <c r="BF6" s="22">
        <f t="shared" ref="BF6:BN6" si="7">IF(BF7="",NA(),BF7)</f>
        <v>521.11</v>
      </c>
      <c r="BG6" s="22">
        <f t="shared" si="7"/>
        <v>520.49</v>
      </c>
      <c r="BH6" s="22">
        <f t="shared" si="7"/>
        <v>519.87</v>
      </c>
      <c r="BI6" s="22">
        <f t="shared" si="7"/>
        <v>533.47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106.24</v>
      </c>
      <c r="BQ6" s="22">
        <f t="shared" ref="BQ6:BY6" si="8">IF(BQ7="",NA(),BQ7)</f>
        <v>104.84</v>
      </c>
      <c r="BR6" s="22">
        <f t="shared" si="8"/>
        <v>104.51</v>
      </c>
      <c r="BS6" s="22">
        <f t="shared" si="8"/>
        <v>102.06</v>
      </c>
      <c r="BT6" s="22">
        <f t="shared" si="8"/>
        <v>101.73</v>
      </c>
      <c r="BU6" s="22">
        <f t="shared" si="8"/>
        <v>106.11</v>
      </c>
      <c r="BV6" s="22">
        <f t="shared" si="8"/>
        <v>103.75</v>
      </c>
      <c r="BW6" s="22">
        <f t="shared" si="8"/>
        <v>105.3</v>
      </c>
      <c r="BX6" s="22">
        <f t="shared" si="8"/>
        <v>99.41</v>
      </c>
      <c r="BY6" s="22">
        <f t="shared" si="8"/>
        <v>101.11</v>
      </c>
      <c r="BZ6" s="21" t="str">
        <f>IF(BZ7="","",IF(BZ7="-","【-】","【"&amp;SUBSTITUTE(TEXT(BZ7,"#,##0.00"),"-","△")&amp;"】"))</f>
        <v>【97.82】</v>
      </c>
      <c r="CA6" s="22">
        <f>IF(CA7="",NA(),CA7)</f>
        <v>211.08</v>
      </c>
      <c r="CB6" s="22">
        <f t="shared" ref="CB6:CJ6" si="9">IF(CB7="",NA(),CB7)</f>
        <v>212.04</v>
      </c>
      <c r="CC6" s="22">
        <f t="shared" si="9"/>
        <v>213.65</v>
      </c>
      <c r="CD6" s="22">
        <f t="shared" si="9"/>
        <v>219.73</v>
      </c>
      <c r="CE6" s="22">
        <f t="shared" si="9"/>
        <v>220.87</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64.790000000000006</v>
      </c>
      <c r="CM6" s="22">
        <f t="shared" ref="CM6:CU6" si="10">IF(CM7="",NA(),CM7)</f>
        <v>64.19</v>
      </c>
      <c r="CN6" s="22">
        <f t="shared" si="10"/>
        <v>63.42</v>
      </c>
      <c r="CO6" s="22">
        <f t="shared" si="10"/>
        <v>63.33</v>
      </c>
      <c r="CP6" s="22">
        <f t="shared" si="10"/>
        <v>62.19</v>
      </c>
      <c r="CQ6" s="22">
        <f t="shared" si="10"/>
        <v>61.71</v>
      </c>
      <c r="CR6" s="22">
        <f t="shared" si="10"/>
        <v>63.12</v>
      </c>
      <c r="CS6" s="22">
        <f t="shared" si="10"/>
        <v>62.57</v>
      </c>
      <c r="CT6" s="22">
        <f t="shared" si="10"/>
        <v>61.56</v>
      </c>
      <c r="CU6" s="22">
        <f t="shared" si="10"/>
        <v>60.84</v>
      </c>
      <c r="CV6" s="21" t="str">
        <f>IF(CV7="","",IF(CV7="-","【-】","【"&amp;SUBSTITUTE(TEXT(CV7,"#,##0.00"),"-","△")&amp;"】"))</f>
        <v>【59.81】</v>
      </c>
      <c r="CW6" s="22">
        <f>IF(CW7="",NA(),CW7)</f>
        <v>87.37</v>
      </c>
      <c r="CX6" s="22">
        <f t="shared" ref="CX6:DF6" si="11">IF(CX7="",NA(),CX7)</f>
        <v>87.82</v>
      </c>
      <c r="CY6" s="22">
        <f t="shared" si="11"/>
        <v>88.71</v>
      </c>
      <c r="CZ6" s="22">
        <f t="shared" si="11"/>
        <v>88.72</v>
      </c>
      <c r="DA6" s="22">
        <f t="shared" si="11"/>
        <v>88.28</v>
      </c>
      <c r="DB6" s="22">
        <f t="shared" si="11"/>
        <v>90.03</v>
      </c>
      <c r="DC6" s="22">
        <f t="shared" si="11"/>
        <v>90.09</v>
      </c>
      <c r="DD6" s="22">
        <f t="shared" si="11"/>
        <v>90.21</v>
      </c>
      <c r="DE6" s="22">
        <f t="shared" si="11"/>
        <v>90.11</v>
      </c>
      <c r="DF6" s="22">
        <f t="shared" si="11"/>
        <v>89.73</v>
      </c>
      <c r="DG6" s="21" t="str">
        <f>IF(DG7="","",IF(DG7="-","【-】","【"&amp;SUBSTITUTE(TEXT(DG7,"#,##0.00"),"-","△")&amp;"】"))</f>
        <v>【89.42】</v>
      </c>
      <c r="DH6" s="22">
        <f>IF(DH7="",NA(),DH7)</f>
        <v>51.18</v>
      </c>
      <c r="DI6" s="22">
        <f t="shared" ref="DI6:DQ6" si="12">IF(DI7="",NA(),DI7)</f>
        <v>52.37</v>
      </c>
      <c r="DJ6" s="22">
        <f t="shared" si="12"/>
        <v>52.41</v>
      </c>
      <c r="DK6" s="22">
        <f t="shared" si="12"/>
        <v>53.61</v>
      </c>
      <c r="DL6" s="22">
        <f t="shared" si="12"/>
        <v>54.31</v>
      </c>
      <c r="DM6" s="22">
        <f t="shared" si="12"/>
        <v>49.6</v>
      </c>
      <c r="DN6" s="22">
        <f t="shared" si="12"/>
        <v>50.31</v>
      </c>
      <c r="DO6" s="22">
        <f t="shared" si="12"/>
        <v>50.74</v>
      </c>
      <c r="DP6" s="22">
        <f t="shared" si="12"/>
        <v>51.49</v>
      </c>
      <c r="DQ6" s="22">
        <f t="shared" si="12"/>
        <v>51.94</v>
      </c>
      <c r="DR6" s="21" t="str">
        <f>IF(DR7="","",IF(DR7="-","【-】","【"&amp;SUBSTITUTE(TEXT(DR7,"#,##0.00"),"-","△")&amp;"】"))</f>
        <v>【52.02】</v>
      </c>
      <c r="DS6" s="22">
        <f>IF(DS7="",NA(),DS7)</f>
        <v>17.329999999999998</v>
      </c>
      <c r="DT6" s="22">
        <f t="shared" ref="DT6:EB6" si="13">IF(DT7="",NA(),DT7)</f>
        <v>17.760000000000002</v>
      </c>
      <c r="DU6" s="22">
        <f t="shared" si="13"/>
        <v>17.77</v>
      </c>
      <c r="DV6" s="22">
        <f t="shared" si="13"/>
        <v>34.46</v>
      </c>
      <c r="DW6" s="22">
        <f t="shared" si="13"/>
        <v>36.549999999999997</v>
      </c>
      <c r="DX6" s="22">
        <f t="shared" si="13"/>
        <v>20.49</v>
      </c>
      <c r="DY6" s="22">
        <f t="shared" si="13"/>
        <v>21.34</v>
      </c>
      <c r="DZ6" s="22">
        <f t="shared" si="13"/>
        <v>23.27</v>
      </c>
      <c r="EA6" s="22">
        <f t="shared" si="13"/>
        <v>25.18</v>
      </c>
      <c r="EB6" s="22">
        <f t="shared" si="13"/>
        <v>26.52</v>
      </c>
      <c r="EC6" s="21" t="str">
        <f>IF(EC7="","",IF(EC7="-","【-】","【"&amp;SUBSTITUTE(TEXT(EC7,"#,##0.00"),"-","△")&amp;"】"))</f>
        <v>【25.37】</v>
      </c>
      <c r="ED6" s="22">
        <f>IF(ED7="",NA(),ED7)</f>
        <v>1.2</v>
      </c>
      <c r="EE6" s="22">
        <f t="shared" ref="EE6:EM6" si="14">IF(EE7="",NA(),EE7)</f>
        <v>0.39</v>
      </c>
      <c r="EF6" s="22">
        <f t="shared" si="14"/>
        <v>0.41</v>
      </c>
      <c r="EG6" s="22">
        <f t="shared" si="14"/>
        <v>0.48</v>
      </c>
      <c r="EH6" s="22">
        <f t="shared" si="14"/>
        <v>0.28000000000000003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422029</v>
      </c>
      <c r="D7" s="24">
        <v>46</v>
      </c>
      <c r="E7" s="24">
        <v>1</v>
      </c>
      <c r="F7" s="24">
        <v>0</v>
      </c>
      <c r="G7" s="24">
        <v>1</v>
      </c>
      <c r="H7" s="24" t="s">
        <v>93</v>
      </c>
      <c r="I7" s="24" t="s">
        <v>94</v>
      </c>
      <c r="J7" s="24" t="s">
        <v>95</v>
      </c>
      <c r="K7" s="24" t="s">
        <v>96</v>
      </c>
      <c r="L7" s="24" t="s">
        <v>97</v>
      </c>
      <c r="M7" s="24" t="s">
        <v>98</v>
      </c>
      <c r="N7" s="25" t="s">
        <v>99</v>
      </c>
      <c r="O7" s="25">
        <v>60.2</v>
      </c>
      <c r="P7" s="25">
        <v>98.3</v>
      </c>
      <c r="Q7" s="25">
        <v>4195</v>
      </c>
      <c r="R7" s="25">
        <v>236906</v>
      </c>
      <c r="S7" s="25">
        <v>426.01</v>
      </c>
      <c r="T7" s="25">
        <v>556.1</v>
      </c>
      <c r="U7" s="25">
        <v>230527</v>
      </c>
      <c r="V7" s="25">
        <v>219.92</v>
      </c>
      <c r="W7" s="25">
        <v>1048.23</v>
      </c>
      <c r="X7" s="25">
        <v>110.15</v>
      </c>
      <c r="Y7" s="25">
        <v>109.04</v>
      </c>
      <c r="Z7" s="25">
        <v>108.7</v>
      </c>
      <c r="AA7" s="25">
        <v>106.95</v>
      </c>
      <c r="AB7" s="25">
        <v>106.06</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178.82</v>
      </c>
      <c r="AU7" s="25">
        <v>174.74</v>
      </c>
      <c r="AV7" s="25">
        <v>177.77</v>
      </c>
      <c r="AW7" s="25">
        <v>171.14</v>
      </c>
      <c r="AX7" s="25">
        <v>177.23</v>
      </c>
      <c r="AY7" s="25">
        <v>309.10000000000002</v>
      </c>
      <c r="AZ7" s="25">
        <v>306.08</v>
      </c>
      <c r="BA7" s="25">
        <v>306.14999999999998</v>
      </c>
      <c r="BB7" s="25">
        <v>297.54000000000002</v>
      </c>
      <c r="BC7" s="25">
        <v>289.44</v>
      </c>
      <c r="BD7" s="25">
        <v>243.36</v>
      </c>
      <c r="BE7" s="25">
        <v>507.85</v>
      </c>
      <c r="BF7" s="25">
        <v>521.11</v>
      </c>
      <c r="BG7" s="25">
        <v>520.49</v>
      </c>
      <c r="BH7" s="25">
        <v>519.87</v>
      </c>
      <c r="BI7" s="25">
        <v>533.47</v>
      </c>
      <c r="BJ7" s="25">
        <v>290.42</v>
      </c>
      <c r="BK7" s="25">
        <v>294.66000000000003</v>
      </c>
      <c r="BL7" s="25">
        <v>285.27</v>
      </c>
      <c r="BM7" s="25">
        <v>294.73</v>
      </c>
      <c r="BN7" s="25">
        <v>301.23</v>
      </c>
      <c r="BO7" s="25">
        <v>265.93</v>
      </c>
      <c r="BP7" s="25">
        <v>106.24</v>
      </c>
      <c r="BQ7" s="25">
        <v>104.84</v>
      </c>
      <c r="BR7" s="25">
        <v>104.51</v>
      </c>
      <c r="BS7" s="25">
        <v>102.06</v>
      </c>
      <c r="BT7" s="25">
        <v>101.73</v>
      </c>
      <c r="BU7" s="25">
        <v>106.11</v>
      </c>
      <c r="BV7" s="25">
        <v>103.75</v>
      </c>
      <c r="BW7" s="25">
        <v>105.3</v>
      </c>
      <c r="BX7" s="25">
        <v>99.41</v>
      </c>
      <c r="BY7" s="25">
        <v>101.11</v>
      </c>
      <c r="BZ7" s="25">
        <v>97.82</v>
      </c>
      <c r="CA7" s="25">
        <v>211.08</v>
      </c>
      <c r="CB7" s="25">
        <v>212.04</v>
      </c>
      <c r="CC7" s="25">
        <v>213.65</v>
      </c>
      <c r="CD7" s="25">
        <v>219.73</v>
      </c>
      <c r="CE7" s="25">
        <v>220.87</v>
      </c>
      <c r="CF7" s="25">
        <v>161.03</v>
      </c>
      <c r="CG7" s="25">
        <v>159.93</v>
      </c>
      <c r="CH7" s="25">
        <v>162.77000000000001</v>
      </c>
      <c r="CI7" s="25">
        <v>170.87</v>
      </c>
      <c r="CJ7" s="25">
        <v>171.09</v>
      </c>
      <c r="CK7" s="25">
        <v>177.56</v>
      </c>
      <c r="CL7" s="25">
        <v>64.790000000000006</v>
      </c>
      <c r="CM7" s="25">
        <v>64.19</v>
      </c>
      <c r="CN7" s="25">
        <v>63.42</v>
      </c>
      <c r="CO7" s="25">
        <v>63.33</v>
      </c>
      <c r="CP7" s="25">
        <v>62.19</v>
      </c>
      <c r="CQ7" s="25">
        <v>61.71</v>
      </c>
      <c r="CR7" s="25">
        <v>63.12</v>
      </c>
      <c r="CS7" s="25">
        <v>62.57</v>
      </c>
      <c r="CT7" s="25">
        <v>61.56</v>
      </c>
      <c r="CU7" s="25">
        <v>60.84</v>
      </c>
      <c r="CV7" s="25">
        <v>59.81</v>
      </c>
      <c r="CW7" s="25">
        <v>87.37</v>
      </c>
      <c r="CX7" s="25">
        <v>87.82</v>
      </c>
      <c r="CY7" s="25">
        <v>88.71</v>
      </c>
      <c r="CZ7" s="25">
        <v>88.72</v>
      </c>
      <c r="DA7" s="25">
        <v>88.28</v>
      </c>
      <c r="DB7" s="25">
        <v>90.03</v>
      </c>
      <c r="DC7" s="25">
        <v>90.09</v>
      </c>
      <c r="DD7" s="25">
        <v>90.21</v>
      </c>
      <c r="DE7" s="25">
        <v>90.11</v>
      </c>
      <c r="DF7" s="25">
        <v>89.73</v>
      </c>
      <c r="DG7" s="25">
        <v>89.42</v>
      </c>
      <c r="DH7" s="25">
        <v>51.18</v>
      </c>
      <c r="DI7" s="25">
        <v>52.37</v>
      </c>
      <c r="DJ7" s="25">
        <v>52.41</v>
      </c>
      <c r="DK7" s="25">
        <v>53.61</v>
      </c>
      <c r="DL7" s="25">
        <v>54.31</v>
      </c>
      <c r="DM7" s="25">
        <v>49.6</v>
      </c>
      <c r="DN7" s="25">
        <v>50.31</v>
      </c>
      <c r="DO7" s="25">
        <v>50.74</v>
      </c>
      <c r="DP7" s="25">
        <v>51.49</v>
      </c>
      <c r="DQ7" s="25">
        <v>51.94</v>
      </c>
      <c r="DR7" s="25">
        <v>52.02</v>
      </c>
      <c r="DS7" s="25">
        <v>17.329999999999998</v>
      </c>
      <c r="DT7" s="25">
        <v>17.760000000000002</v>
      </c>
      <c r="DU7" s="25">
        <v>17.77</v>
      </c>
      <c r="DV7" s="25">
        <v>34.46</v>
      </c>
      <c r="DW7" s="25">
        <v>36.549999999999997</v>
      </c>
      <c r="DX7" s="25">
        <v>20.49</v>
      </c>
      <c r="DY7" s="25">
        <v>21.34</v>
      </c>
      <c r="DZ7" s="25">
        <v>23.27</v>
      </c>
      <c r="EA7" s="25">
        <v>25.18</v>
      </c>
      <c r="EB7" s="25">
        <v>26.52</v>
      </c>
      <c r="EC7" s="25">
        <v>25.37</v>
      </c>
      <c r="ED7" s="25">
        <v>1.2</v>
      </c>
      <c r="EE7" s="25">
        <v>0.39</v>
      </c>
      <c r="EF7" s="25">
        <v>0.41</v>
      </c>
      <c r="EG7" s="25">
        <v>0.48</v>
      </c>
      <c r="EH7" s="25">
        <v>0.28000000000000003</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下條光希</cp:lastModifiedBy>
  <dcterms:created xsi:type="dcterms:W3CDTF">2025-01-24T06:55:18Z</dcterms:created>
  <dcterms:modified xsi:type="dcterms:W3CDTF">2025-03-05T01:31:36Z</dcterms:modified>
  <cp:category/>
</cp:coreProperties>
</file>