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B3264CC9-EAEA-457F-9C73-A48683DF090E}" xr6:coauthVersionLast="47" xr6:coauthVersionMax="47" xr10:uidLastSave="{00000000-0000-0000-0000-000000000000}"/>
  <bookViews>
    <workbookView xWindow="-120" yWindow="-16320" windowWidth="29040" windowHeight="15840" tabRatio="81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BE34" i="10" l="1"/>
  <c r="BE35" i="10" s="1"/>
  <c r="BW34" i="10" s="1"/>
  <c r="BW35" i="10" l="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<sst xmlns="http://schemas.openxmlformats.org/spreadsheetml/2006/main" count="1121" uniqueCount="615">
  <si>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</si>
  <si>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</si>
  <si>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</si>
  <si>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</si>
  <si>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</si>
  <si>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</si>
  <si>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</si>
  <si>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</si>
  <si>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</si>
  <si>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</si>
  <si>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</si>
  <si>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</si>
  <si>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</si>
  <si>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</si>
  <si>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</si>
  <si>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</si>
  <si>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</si>
  <si>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</si>
  <si>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</si>
  <si>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</si>
  <si>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</si>
  <si>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</si>
  <si>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</si>
  <si>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</si>
  <si>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</si>
  <si>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</si>
  <si>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</si>
  <si>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</si>
  <si>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</si>
  <si>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</si>
  <si>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</si>
  <si>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</si>
  <si>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</si>
  <si>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</si>
  <si>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</si>
  <si>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</si>
  <si>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</si>
  <si>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</si>
  <si>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</si>
  <si>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</si>
  <si>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</si>
  <si>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</si>
  <si>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</si>
  <si>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</si>
  <si>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</si>
  <si>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</si>
  <si>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</si>
  <si>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</si>
  <si>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</si>
  <si>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</si>
  <si>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</si>
  <si>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</si>
  <si>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</si>
  <si>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</si>
  <si>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</si>
  <si>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</si>
  <si>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</si>
  <si>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</si>
  <si>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</si>
  <si>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</si>
  <si>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</si>
  <si>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</si>
  <si>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</si>
  <si>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</si>
  <si>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</si>
  <si>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</si>
  <si>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</si>
  <si>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</si>
  <si>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</si>
  <si>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</si>
  <si>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</si>
  <si>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</si>
  <si>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</si>
  <si>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</si>
  <si>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</si>
  <si>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</si>
  <si>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</si>
  <si>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</si>
  <si>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</si>
  <si>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</si>
  <si>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</si>
  <si>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</si>
  <si>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</si>
  <si>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</si>
  <si>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</si>
  <si>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</si>
  <si>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</si>
  <si>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</si>
  <si>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</si>
  <si>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</si>
  <si>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</si>
  <si>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</si>
  <si>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</si>
  <si>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</si>
  <si>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</si>
  <si>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</si>
  <si>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</si>
  <si>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</si>
  <si>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</si>
  <si>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</si>
  <si>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壱岐市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</si>
  <si>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</si>
  <si>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</si>
  <si>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</si>
  <si>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</si>
  <si>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</si>
  <si>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</si>
  <si>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</si>
  <si>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</si>
  <si>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</si>
  <si>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</si>
  <si>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</si>
  <si>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</si>
  <si>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</si>
  <si>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</si>
  <si>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</si>
  <si>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</si>
  <si>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</si>
  <si>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</si>
  <si>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</si>
  <si>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</si>
  <si>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</si>
  <si>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</si>
  <si>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</si>
  <si>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</si>
  <si>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</si>
  <si>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</si>
  <si>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</si>
  <si>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</si>
  <si>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</si>
  <si>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</si>
  <si>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</si>
  <si>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</si>
  <si>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</si>
  <si>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</si>
  <si>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</si>
  <si>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</si>
  <si>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</si>
  <si>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</si>
  <si>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</si>
  <si>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</si>
  <si>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</si>
  <si>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</si>
  <si>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</si>
  <si>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</si>
  <si>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</si>
  <si>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</si>
  <si>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</si>
  <si>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</si>
  <si>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</si>
  <si>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</si>
  <si>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</si>
  <si>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</si>
  <si>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</si>
  <si>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</si>
  <si>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</si>
  <si>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</si>
  <si>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</si>
  <si>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</si>
  <si>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</si>
  <si>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</si>
  <si>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</si>
  <si>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</si>
  <si>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</si>
  <si>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</si>
  <si>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</si>
  <si>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</si>
  <si>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</si>
  <si>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</si>
  <si>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</si>
  <si>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</si>
  <si>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</si>
  <si>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</si>
  <si>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</si>
  <si>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</si>
  <si>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</si>
  <si>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</si>
  <si>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</si>
  <si>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</si>
  <si>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</si>
  <si>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</si>
  <si>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</si>
  <si>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</si>
  <si>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</si>
  <si>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</si>
  <si>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</si>
  <si>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</si>
  <si>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</si>
  <si>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</si>
  <si>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</si>
  <si>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</si>
  <si>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</si>
  <si>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</si>
  <si>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</si>
  <si>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</si>
  <si>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</si>
  <si>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</si>
  <si>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</si>
  <si>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</si>
  <si>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</si>
  <si>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</si>
  <si>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</si>
  <si>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</si>
  <si>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</si>
  <si>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</si>
  <si>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</si>
  <si>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</si>
  <si>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</si>
  <si>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</si>
  <si>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</si>
  <si>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</si>
  <si>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</si>
  <si>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</si>
  <si>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</si>
  <si>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</si>
  <si>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</si>
  <si>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</si>
  <si>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</si>
  <si>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</si>
  <si>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</si>
  <si>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</si>
  <si>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長崎県壱岐市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</si>
  <si>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</si>
  <si>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</si>
  <si>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</si>
  <si>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</si>
  <si>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</si>
  <si>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</si>
  <si>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</si>
  <si>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</si>
  <si>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</si>
  <si>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</si>
  <si>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</si>
  <si>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</si>
  <si>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</si>
  <si>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</si>
  <si>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</si>
  <si>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</si>
  <si>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</si>
  <si>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</si>
  <si>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</si>
  <si>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</si>
  <si>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</si>
  <si>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</si>
  <si>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</si>
  <si>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</si>
  <si>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</si>
  <si>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</si>
  <si>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</si>
  <si>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</si>
  <si>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</si>
  <si>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</si>
  <si>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</si>
  <si>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</si>
  <si>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</si>
  <si>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</si>
  <si>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</si>
  <si>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</si>
  <si>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</si>
  <si>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</si>
  <si>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</si>
  <si>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</si>
  <si>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</si>
  <si>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</si>
  <si>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</si>
  <si>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</si>
  <si>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</si>
  <si>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</si>
  <si>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</si>
  <si>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</si>
  <si>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</si>
  <si>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</si>
  <si>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</si>
  <si>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</si>
  <si>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</si>
  <si>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</si>
  <si>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</si>
  <si>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</si>
  <si>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</si>
  <si>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</si>
  <si>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</si>
  <si>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</si>
  <si>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</si>
  <si>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</si>
  <si>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</si>
  <si>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</si>
  <si>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</si>
  <si>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</si>
  <si>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</si>
  <si>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</si>
  <si>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</si>
  <si>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</si>
  <si>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</si>
  <si>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</si>
  <si>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</si>
  <si>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</si>
  <si>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</si>
  <si>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</si>
  <si>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</si>
  <si>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</si>
  <si>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</si>
  <si>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</si>
  <si>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</si>
  <si>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</si>
  <si>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</si>
  <si>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</si>
  <si>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</si>
  <si>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</si>
  <si>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</si>
  <si>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</si>
  <si>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</si>
  <si>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</si>
  <si>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</si>
  <si>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</si>
  <si>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</si>
  <si>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</si>
  <si>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</si>
  <si>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</si>
  <si>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</si>
  <si>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</si>
  <si>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</si>
  <si>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</si>
  <si>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</si>
  <si>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</si>
  <si>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</si>
  <si>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</si>
  <si>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</si>
  <si>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</si>
  <si>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</si>
  <si>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</si>
  <si>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</si>
  <si>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</si>
  <si>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</si>
  <si>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</si>
  <si>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</si>
  <si>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</si>
  <si>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</si>
  <si>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</si>
  <si>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</si>
  <si>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</si>
  <si>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</si>
  <si>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</si>
  <si>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</si>
  <si>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</si>
  <si>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</si>
  <si>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</si>
  <si>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</si>
  <si>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</si>
  <si>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</si>
  <si>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</si>
  <si>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</si>
  <si>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</si>
  <si>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</si>
  <si>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</si>
  <si>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</si>
  <si>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</si>
  <si>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</si>
  <si>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</si>
  <si>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</si>
  <si>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</si>
  <si>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</si>
  <si>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</si>
  <si>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</si>
  <si>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</si>
  <si>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</si>
  <si>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</si>
  <si>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</si>
  <si>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</si>
  <si>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</si>
  <si>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</si>
  <si>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</si>
  <si>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</si>
  <si>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</si>
  <si>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長崎県壱岐市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</si>
  <si>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</si>
  <si>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</si>
  <si>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</si>
  <si>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</si>
  <si>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</si>
  <si>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</si>
  <si>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</si>
  <si>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</si>
  <si>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</si>
  <si>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</si>
  <si>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</si>
  <si>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</si>
  <si>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</si>
  <si>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</si>
  <si>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</si>
  <si>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</si>
  <si>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</si>
  <si>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</si>
  <si>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</si>
  <si>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</si>
  <si>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壱岐市農業機械銀行特別会計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</si>
  <si>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</si>
  <si>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</si>
  <si>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</si>
  <si>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</si>
  <si>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</si>
  <si>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</si>
  <si>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</si>
  <si>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</si>
  <si>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</si>
  <si>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</si>
  <si>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</si>
  <si>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</si>
  <si>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</si>
  <si>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</si>
  <si>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壱岐市国民健康保険事業特別会計</t>
    <phoneticPr fontId="5"/>
  </si>
  <si>
    <t>壱岐市介護保険事業特別会計</t>
    <phoneticPr fontId="5"/>
  </si>
  <si>
    <t>壱岐市後期高齢者医療事業特別会計</t>
    <phoneticPr fontId="5"/>
  </si>
  <si>
    <t>壱岐市水道事業会計</t>
    <phoneticPr fontId="5"/>
  </si>
  <si>
    <t>法適用企業</t>
    <phoneticPr fontId="5"/>
  </si>
  <si>
    <t>壱岐市下水道事業特別会計</t>
    <phoneticPr fontId="5"/>
  </si>
  <si>
    <t>法非適用企業</t>
    <phoneticPr fontId="5"/>
  </si>
  <si>
    <t>壱岐市三島航路事業特別会計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</si>
  <si>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</si>
  <si>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</si>
  <si>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</si>
  <si>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</si>
  <si>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</si>
  <si>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</si>
  <si>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</si>
  <si>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</si>
  <si>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</si>
  <si>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</si>
  <si>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</si>
  <si>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</si>
  <si>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</si>
  <si>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</si>
  <si>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</si>
  <si>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</si>
  <si>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</si>
  <si>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</si>
  <si>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</si>
  <si>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</si>
  <si>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</si>
  <si>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</si>
  <si>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</si>
  <si>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</si>
  <si>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</si>
  <si>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</si>
  <si>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</si>
  <si>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</si>
  <si>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</si>
  <si>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</si>
  <si>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</si>
  <si>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</si>
  <si>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</si>
  <si>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</si>
  <si>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</si>
  <si>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</si>
  <si>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</si>
  <si>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</si>
  <si>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</si>
  <si>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</si>
  <si>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</si>
  <si>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</si>
  <si>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</si>
  <si>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</si>
  <si>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</si>
  <si>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</si>
  <si>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</si>
  <si>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</si>
  <si>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</si>
  <si>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</si>
  <si>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</si>
  <si>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</si>
  <si>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</si>
  <si>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</si>
  <si>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</si>
  <si>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</si>
  <si>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</si>
  <si>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</si>
  <si>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</si>
  <si>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</si>
  <si>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</si>
  <si>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</si>
  <si>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</si>
  <si>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</si>
  <si>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</si>
  <si>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</si>
  <si>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</si>
  <si>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壱岐市下水道事業特別会計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</si>
  <si>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</si>
  <si>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</si>
  <si>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壱岐市水道事業会計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</si>
  <si>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</si>
  <si>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壱岐市介護保険事業特別会計</t>
    <phoneticPr fontId="5"/>
  </si>
  <si>
    <t>(Ｆ)</t>
    <phoneticPr fontId="5"/>
  </si>
  <si>
    <t>壱岐市後期高齢者医療事業特別会計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</si>
  <si>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</si>
  <si>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</si>
  <si>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</si>
  <si>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</si>
  <si>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</si>
  <si>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</si>
  <si>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</si>
  <si>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</si>
  <si>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</si>
  <si>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</si>
  <si>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</si>
  <si>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</si>
  <si>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</si>
  <si>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</si>
  <si>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</si>
  <si>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</si>
  <si>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</si>
  <si>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</si>
  <si>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</si>
  <si>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</si>
  <si>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</si>
  <si>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</si>
  <si>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</si>
  <si>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</si>
  <si>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</si>
  <si>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</si>
  <si>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</si>
  <si>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</si>
  <si>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</si>
  <si>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</si>
  <si>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</si>
  <si>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</si>
  <si>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</si>
  <si>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</si>
  <si>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</si>
  <si>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</si>
  <si>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</si>
  <si>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</si>
  <si>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</si>
  <si>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</si>
  <si>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</si>
  <si>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</si>
  <si>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</si>
  <si>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</si>
  <si>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</si>
  <si>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</si>
  <si>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</si>
  <si>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</si>
  <si>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</si>
  <si>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</si>
  <si>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</si>
  <si>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</si>
  <si>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</si>
  <si>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</si>
  <si>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</si>
  <si>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</si>
  <si>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</si>
  <si>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</si>
  <si>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</si>
  <si>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</si>
  <si>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</si>
  <si>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</si>
  <si>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</si>
  <si>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</si>
  <si>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</si>
  <si>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</si>
  <si>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</si>
  <si>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</si>
  <si>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</si>
  <si>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</si>
  <si>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</si>
  <si>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</si>
  <si>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</si>
  <si>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</si>
  <si>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</si>
  <si>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</si>
  <si>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</si>
  <si>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</si>
  <si>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</si>
  <si>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</si>
  <si>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</si>
  <si>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</si>
  <si>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</si>
  <si>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</si>
  <si>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壱岐市水道事業会計</t>
  </si>
  <si>
    <t>一般会計</t>
  </si>
  <si>
    <t>壱岐市介護保険事業特別会計</t>
  </si>
  <si>
    <t>壱岐市農業機械銀行特別会計</t>
  </si>
  <si>
    <t>壱岐市国民健康保険事業特別会計</t>
  </si>
  <si>
    <t>壱岐市後期高齢者医療事業特別会計</t>
  </si>
  <si>
    <t>壱岐市下水道事業特別会計</t>
  </si>
  <si>
    <t>壱岐市三島航路事業特別会計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</si>
  <si>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</si>
  <si>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</si>
  <si>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</si>
  <si>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</si>
  <si>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</si>
  <si>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</si>
  <si>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</si>
  <si>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</si>
  <si>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</si>
  <si>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</si>
  <si>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合併振興基金</t>
    <rPh sb="0" eb="2">
      <t>ガッペイ</t>
    </rPh>
    <rPh sb="2" eb="4">
      <t>シンコウ</t>
    </rPh>
    <rPh sb="4" eb="6">
      <t>キキン</t>
    </rPh>
    <phoneticPr fontId="5"/>
  </si>
  <si>
    <t>ふるさと応援基金</t>
    <rPh sb="4" eb="6">
      <t>オウエン</t>
    </rPh>
    <rPh sb="6" eb="8">
      <t>キキン</t>
    </rPh>
    <phoneticPr fontId="2"/>
  </si>
  <si>
    <t>ふるさと市町村圏基金</t>
    <rPh sb="4" eb="7">
      <t>シチョウソン</t>
    </rPh>
    <rPh sb="7" eb="8">
      <t>ケン</t>
    </rPh>
    <rPh sb="8" eb="10">
      <t>キキン</t>
    </rPh>
    <phoneticPr fontId="2"/>
  </si>
  <si>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2"/>
  </si>
  <si>
    <t>地域福祉基金</t>
    <rPh sb="0" eb="2">
      <t>チイキ</t>
    </rPh>
    <rPh sb="2" eb="4">
      <t>フクシ</t>
    </rPh>
    <rPh sb="4" eb="6">
      <t>キキン</t>
    </rPh>
    <phoneticPr fontId="2"/>
  </si>
  <si>
    <t>長崎県市町村総合事務組合（一般会計）</t>
    <rPh sb="0" eb="3">
      <t>ナガサキケン</t>
    </rPh>
    <rPh sb="3" eb="6">
      <t>シチョウソン</t>
    </rPh>
    <rPh sb="6" eb="8">
      <t>ソウゴウ</t>
    </rPh>
    <rPh sb="8" eb="12">
      <t>ジムクミアイ</t>
    </rPh>
    <rPh sb="13" eb="15">
      <t>イッパン</t>
    </rPh>
    <rPh sb="15" eb="17">
      <t>カイケイ</t>
    </rPh>
    <phoneticPr fontId="2"/>
  </si>
  <si>
    <t>長崎県市町村総合事務組合（市町村会館管理事業特別会計）</t>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</si>
  <si>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</si>
  <si>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長崎県市町村総合事務組合（公平委員会事業特別会計）</t>
    <rPh sb="13" eb="15">
      <t>コウヘイ</t>
    </rPh>
    <rPh sb="15" eb="18">
      <t>イインカイ</t>
    </rPh>
    <rPh sb="18" eb="20">
      <t>ジギョウ</t>
    </rPh>
    <rPh sb="20" eb="22">
      <t>トクベツ</t>
    </rPh>
    <rPh sb="22" eb="24">
      <t>カイケイ</t>
    </rPh>
    <phoneticPr fontId="2"/>
  </si>
  <si>
    <t>長崎県市町村総合事務組合（行政不服審査会事業特別会計）</t>
    <rPh sb="13" eb="15">
      <t>ギョウセイ</t>
    </rPh>
    <rPh sb="15" eb="17">
      <t>フフク</t>
    </rPh>
    <rPh sb="17" eb="19">
      <t>シンサ</t>
    </rPh>
    <rPh sb="19" eb="20">
      <t>カイ</t>
    </rPh>
    <rPh sb="20" eb="22">
      <t>ジギョウ</t>
    </rPh>
    <rPh sb="22" eb="24">
      <t>トクベツ</t>
    </rPh>
    <rPh sb="24" eb="26">
      <t>カイケイ</t>
    </rPh>
    <phoneticPr fontId="2"/>
  </si>
  <si>
    <t>長崎県市町村総合事務組合（交通災害共済事業特別会計）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
  </si>
  <si>
    <t>-</t>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</si>
  <si>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</si>
  <si>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</si>
  <si>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長崎県病院企業団</t>
    <rPh sb="0" eb="3">
      <t>ナガサキケン</t>
    </rPh>
    <rPh sb="3" eb="5">
      <t>ビョウイン</t>
    </rPh>
    <rPh sb="5" eb="7">
      <t>キギョウ</t>
    </rPh>
    <rPh sb="7" eb="8">
      <t>ダン</t>
    </rPh>
    <phoneticPr fontId="2"/>
  </si>
  <si>
    <t>壱岐市開発公社</t>
    <rPh sb="0" eb="3">
      <t>イキシ</t>
    </rPh>
    <rPh sb="3" eb="5">
      <t>カイハツ</t>
    </rPh>
    <rPh sb="5" eb="7">
      <t>コウシャ</t>
    </rPh>
    <phoneticPr fontId="2"/>
  </si>
  <si>
    <t>壱岐クリーンエネルギー</t>
    <rPh sb="0" eb="2">
      <t>イキ</t>
    </rPh>
    <phoneticPr fontId="2"/>
  </si>
  <si>
    <t>壱岐カントリー倶楽部</t>
    <rPh sb="0" eb="2">
      <t>イキ</t>
    </rPh>
    <rPh sb="7" eb="10">
      <t>クラブ</t>
    </rPh>
    <phoneticPr fontId="2"/>
  </si>
  <si>
    <t>壱岐空港ターミナルビル</t>
    <rPh sb="0" eb="2">
      <t>イキ</t>
    </rPh>
    <rPh sb="2" eb="4">
      <t>クウコウ</t>
    </rPh>
    <phoneticPr fontId="2"/>
  </si>
  <si>
    <t>マリンパル壱岐</t>
    <rPh sb="5" eb="7">
      <t>イキ</t>
    </rPh>
    <phoneticPr fontId="2"/>
  </si>
  <si>
    <t>壱岐市ふるさと商社</t>
    <rPh sb="0" eb="3">
      <t>イキシ</t>
    </rPh>
    <rPh sb="7" eb="9">
      <t>ショウシャ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</si>
</sst>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9B7-4E90-B79D-E7E1A5076F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160409</c:v>
                </c:pt>
                <c:pt idx="1">
                  <c:v>192497</c:v>
                </c:pt>
                <c:pt idx="2">
                  <c:v>123787</c:v>
                </c:pt>
                <c:pt idx="3">
                  <c:v>83737</c:v>
                </c:pt>
                <c:pt idx="4">
                  <c:v>100238</c:v>
                </c:pt>
              </c:numCache>
            </c:numRef>
          </c:val>
          <c:smooth val="0"/>
          <c:extLst>
            <c:ext xmlns:c16="http://schemas.microsoft.com/office/drawing/2014/chart" uri="{C3380CC4-5D6E-409C-BE32-E72D297353CC}">
              <c16:uniqueId val="{00000001-99B7-4E90-B79D-E7E1A5076F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3.97</c:v>
                </c:pt>
                <c:pt idx="1">
                  <c:v>3.69</c:v>
                </c:pt>
                <c:pt idx="2">
                  <c:v>3.62</c:v>
                </c:pt>
                <c:pt idx="3">
                  <c:v>5.77</c:v>
                </c:pt>
                <c:pt idx="4">
                  <c:v>4.1399999999999997</c:v>
                </c:pt>
              </c:numCache>
            </c:numRef>
          </c:val>
          <c:extLst>
            <c:ext xmlns:c16="http://schemas.microsoft.com/office/drawing/2014/chart" uri="{C3380CC4-5D6E-409C-BE32-E72D297353CC}">
              <c16:uniqueId val="{00000000-4021-4C90-9738-D6C82620EA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9.58</c:v>
                </c:pt>
                <c:pt idx="1">
                  <c:v>8.7100000000000009</c:v>
                </c:pt>
                <c:pt idx="2">
                  <c:v>10.43</c:v>
                </c:pt>
                <c:pt idx="3">
                  <c:v>12.02</c:v>
                </c:pt>
                <c:pt idx="4">
                  <c:v>15.48</c:v>
                </c:pt>
              </c:numCache>
            </c:numRef>
          </c:val>
          <c:extLst>
            <c:ext xmlns:c16="http://schemas.microsoft.com/office/drawing/2014/chart" uri="{C3380CC4-5D6E-409C-BE32-E72D297353CC}">
              <c16:uniqueId val="{00000001-4021-4C90-9738-D6C82620EA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0.56000000000000005</c:v>
                </c:pt>
                <c:pt idx="1">
                  <c:v>1.35</c:v>
                </c:pt>
                <c:pt idx="2">
                  <c:v>2.0499999999999998</c:v>
                </c:pt>
                <c:pt idx="3">
                  <c:v>4.2</c:v>
                </c:pt>
                <c:pt idx="4">
                  <c:v>1.43</c:v>
                </c:pt>
              </c:numCache>
            </c:numRef>
          </c:val>
          <c:smooth val="0"/>
          <c:extLst>
            <c:ext xmlns:c16="http://schemas.microsoft.com/office/drawing/2014/chart" uri="{C3380CC4-5D6E-409C-BE32-E72D297353CC}">
              <c16:uniqueId val="{00000002-4021-4C90-9738-D6C82620EA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23-4759-A672-E815E9B9C3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23-4759-A672-E815E9B9C31E}"/>
            </c:ext>
          </c:extLst>
        </c:ser>
        <c:ser>
          <c:idx val="2"/>
          <c:order val="2"/>
          <c:tx>
            <c:strRef>
              <c:f>データシート!$A$29</c:f>
              <c:strCache>
                <c:ptCount val="1"/>
                <c:pt idx="0">
                  <c:v>壱岐市三島航路事業特別会計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923-4759-A672-E815E9B9C31E}"/>
            </c:ext>
          </c:extLst>
        </c:ser>
        <c:ser>
          <c:idx val="3"/>
          <c:order val="3"/>
          <c:tx>
            <c:strRef>
              <c:f>データシート!$A$30</c:f>
              <c:strCache>
                <c:ptCount val="1"/>
                <c:pt idx="0">
                  <c:v>壱岐市下水道事業特別会計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923-4759-A672-E815E9B9C31E}"/>
            </c:ext>
          </c:extLst>
        </c:ser>
        <c:ser>
          <c:idx val="4"/>
          <c:order val="4"/>
          <c:tx>
            <c:strRef>
              <c:f>データシート!$A$31</c:f>
              <c:strCache>
                <c:ptCount val="1"/>
                <c:pt idx="0">
                  <c:v>壱岐市後期高齢者医療事業特別会計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4-6923-4759-A672-E815E9B9C31E}"/>
            </c:ext>
          </c:extLst>
        </c:ser>
        <c:ser>
          <c:idx val="5"/>
          <c:order val="5"/>
          <c:tx>
            <c:strRef>
              <c:f>データシート!$A$32</c:f>
              <c:strCache>
                <c:ptCount val="1"/>
                <c:pt idx="0">
                  <c:v>壱岐市国民健康保険事業特別会計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1.03</c:v>
                </c:pt>
                <c:pt idx="2">
                  <c:v>#N/A</c:v>
                </c:pt>
                <c:pt idx="3">
                  <c:v>0.31</c:v>
                </c:pt>
                <c:pt idx="4">
                  <c:v>#N/A</c:v>
                </c:pt>
                <c:pt idx="5">
                  <c:v>0.1</c:v>
                </c:pt>
                <c:pt idx="6">
                  <c:v>#N/A</c:v>
                </c:pt>
                <c:pt idx="7">
                  <c:v>0.08</c:v>
                </c:pt>
                <c:pt idx="8">
                  <c:v>#N/A</c:v>
                </c:pt>
                <c:pt idx="9">
                  <c:v>0.09</c:v>
                </c:pt>
              </c:numCache>
            </c:numRef>
          </c:val>
          <c:extLst>
            <c:ext xmlns:c16="http://schemas.microsoft.com/office/drawing/2014/chart" uri="{C3380CC4-5D6E-409C-BE32-E72D297353CC}">
              <c16:uniqueId val="{00000005-6923-4759-A672-E815E9B9C31E}"/>
            </c:ext>
          </c:extLst>
        </c:ser>
        <c:ser>
          <c:idx val="6"/>
          <c:order val="6"/>
          <c:tx>
            <c:strRef>
              <c:f>データシート!$A$33</c:f>
              <c:strCache>
                <c:ptCount val="1"/>
                <c:pt idx="0">
                  <c:v>壱岐市農業機械銀行特別会計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0.18</c:v>
                </c:pt>
                <c:pt idx="2">
                  <c:v>#N/A</c:v>
                </c:pt>
                <c:pt idx="3">
                  <c:v>0.11</c:v>
                </c:pt>
                <c:pt idx="4">
                  <c:v>#N/A</c:v>
                </c:pt>
                <c:pt idx="5">
                  <c:v>0.05</c:v>
                </c:pt>
                <c:pt idx="6">
                  <c:v>#N/A</c:v>
                </c:pt>
                <c:pt idx="7">
                  <c:v>0.17</c:v>
                </c:pt>
                <c:pt idx="8">
                  <c:v>#N/A</c:v>
                </c:pt>
                <c:pt idx="9">
                  <c:v>0.25</c:v>
                </c:pt>
              </c:numCache>
            </c:numRef>
          </c:val>
          <c:extLst>
            <c:ext xmlns:c16="http://schemas.microsoft.com/office/drawing/2014/chart" uri="{C3380CC4-5D6E-409C-BE32-E72D297353CC}">
              <c16:uniqueId val="{00000006-6923-4759-A672-E815E9B9C31E}"/>
            </c:ext>
          </c:extLst>
        </c:ser>
        <c:ser>
          <c:idx val="7"/>
          <c:order val="7"/>
          <c:tx>
            <c:strRef>
              <c:f>データシート!$A$34</c:f>
              <c:strCache>
                <c:ptCount val="1"/>
                <c:pt idx="0">
                  <c:v>壱岐市介護保険事業特別会計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0.56999999999999995</c:v>
                </c:pt>
                <c:pt idx="2">
                  <c:v>#N/A</c:v>
                </c:pt>
                <c:pt idx="3">
                  <c:v>0.59</c:v>
                </c:pt>
                <c:pt idx="4">
                  <c:v>#N/A</c:v>
                </c:pt>
                <c:pt idx="5">
                  <c:v>0.92</c:v>
                </c:pt>
                <c:pt idx="6">
                  <c:v>#N/A</c:v>
                </c:pt>
                <c:pt idx="7">
                  <c:v>1.35</c:v>
                </c:pt>
                <c:pt idx="8">
                  <c:v>#N/A</c:v>
                </c:pt>
                <c:pt idx="9">
                  <c:v>1.89</c:v>
                </c:pt>
              </c:numCache>
            </c:numRef>
          </c:val>
          <c:extLst>
            <c:ext xmlns:c16="http://schemas.microsoft.com/office/drawing/2014/chart" uri="{C3380CC4-5D6E-409C-BE32-E72D297353CC}">
              <c16:uniqueId val="{00000007-6923-4759-A672-E815E9B9C31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3.78</c:v>
                </c:pt>
                <c:pt idx="2">
                  <c:v>#N/A</c:v>
                </c:pt>
                <c:pt idx="3">
                  <c:v>3.57</c:v>
                </c:pt>
                <c:pt idx="4">
                  <c:v>#N/A</c:v>
                </c:pt>
                <c:pt idx="5">
                  <c:v>3.56</c:v>
                </c:pt>
                <c:pt idx="6">
                  <c:v>#N/A</c:v>
                </c:pt>
                <c:pt idx="7">
                  <c:v>5.59</c:v>
                </c:pt>
                <c:pt idx="8">
                  <c:v>#N/A</c:v>
                </c:pt>
                <c:pt idx="9">
                  <c:v>3.88</c:v>
                </c:pt>
              </c:numCache>
            </c:numRef>
          </c:val>
          <c:extLst>
            <c:ext xmlns:c16="http://schemas.microsoft.com/office/drawing/2014/chart" uri="{C3380CC4-5D6E-409C-BE32-E72D297353CC}">
              <c16:uniqueId val="{00000008-6923-4759-A672-E815E9B9C31E}"/>
            </c:ext>
          </c:extLst>
        </c:ser>
        <c:ser>
          <c:idx val="9"/>
          <c:order val="9"/>
          <c:tx>
            <c:strRef>
              <c:f>データシート!$A$36</c:f>
              <c:strCache>
                <c:ptCount val="1"/>
                <c:pt idx="0">
                  <c:v>壱岐市水道事業会計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c:v>
                </c:pt>
                <c:pt idx="2">
                  <c:v>#N/A</c:v>
                </c:pt>
                <c:pt idx="3">
                  <c:v>7.66</c:v>
                </c:pt>
                <c:pt idx="4">
                  <c:v>#N/A</c:v>
                </c:pt>
                <c:pt idx="5">
                  <c:v>7.34</c:v>
                </c:pt>
                <c:pt idx="6">
                  <c:v>#N/A</c:v>
                </c:pt>
                <c:pt idx="7">
                  <c:v>6.24</c:v>
                </c:pt>
                <c:pt idx="8">
                  <c:v>#N/A</c:v>
                </c:pt>
                <c:pt idx="9">
                  <c:v>6.42</c:v>
                </c:pt>
              </c:numCache>
            </c:numRef>
          </c:val>
          <c:extLst>
            <c:ext xmlns:c16="http://schemas.microsoft.com/office/drawing/2014/chart" uri="{C3380CC4-5D6E-409C-BE32-E72D297353CC}">
              <c16:uniqueId val="{00000009-6923-4759-A672-E815E9B9C3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2724</c:v>
                </c:pt>
                <c:pt idx="5">
                  <c:v>2523</c:v>
                </c:pt>
                <c:pt idx="8">
                  <c:v>2591</c:v>
                </c:pt>
                <c:pt idx="11">
                  <c:v>2599</c:v>
                </c:pt>
                <c:pt idx="14">
                  <c:v>2593</c:v>
                </c:pt>
              </c:numCache>
            </c:numRef>
          </c:val>
          <c:extLst>
            <c:ext xmlns:c16="http://schemas.microsoft.com/office/drawing/2014/chart" uri="{C3380CC4-5D6E-409C-BE32-E72D297353CC}">
              <c16:uniqueId val="{00000000-80F5-4923-8246-477B9243B9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2</c:v>
                </c:pt>
                <c:pt idx="9">
                  <c:v>0</c:v>
                </c:pt>
                <c:pt idx="12">
                  <c:v>0</c:v>
                </c:pt>
              </c:numCache>
            </c:numRef>
          </c:val>
          <c:extLst>
            <c:ext xmlns:c16="http://schemas.microsoft.com/office/drawing/2014/chart" uri="{C3380CC4-5D6E-409C-BE32-E72D297353CC}">
              <c16:uniqueId val="{00000001-80F5-4923-8246-477B9243B9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11</c:v>
                </c:pt>
                <c:pt idx="6">
                  <c:v>10</c:v>
                </c:pt>
                <c:pt idx="9">
                  <c:v>11</c:v>
                </c:pt>
                <c:pt idx="12">
                  <c:v>6</c:v>
                </c:pt>
              </c:numCache>
            </c:numRef>
          </c:val>
          <c:extLst>
            <c:ext xmlns:c16="http://schemas.microsoft.com/office/drawing/2014/chart" uri="{C3380CC4-5D6E-409C-BE32-E72D297353CC}">
              <c16:uniqueId val="{00000002-80F5-4923-8246-477B9243B9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74</c:v>
                </c:pt>
                <c:pt idx="3">
                  <c:v>92</c:v>
                </c:pt>
                <c:pt idx="6">
                  <c:v>95</c:v>
                </c:pt>
                <c:pt idx="9">
                  <c:v>79</c:v>
                </c:pt>
                <c:pt idx="12">
                  <c:v>75</c:v>
                </c:pt>
              </c:numCache>
            </c:numRef>
          </c:val>
          <c:extLst>
            <c:ext xmlns:c16="http://schemas.microsoft.com/office/drawing/2014/chart" uri="{C3380CC4-5D6E-409C-BE32-E72D297353CC}">
              <c16:uniqueId val="{00000003-80F5-4923-8246-477B9243B9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435</c:v>
                </c:pt>
                <c:pt idx="3">
                  <c:v>324</c:v>
                </c:pt>
                <c:pt idx="6">
                  <c:v>251</c:v>
                </c:pt>
                <c:pt idx="9">
                  <c:v>255</c:v>
                </c:pt>
                <c:pt idx="12">
                  <c:v>273</c:v>
                </c:pt>
              </c:numCache>
            </c:numRef>
          </c:val>
          <c:extLst>
            <c:ext xmlns:c16="http://schemas.microsoft.com/office/drawing/2014/chart" uri="{C3380CC4-5D6E-409C-BE32-E72D297353CC}">
              <c16:uniqueId val="{00000004-80F5-4923-8246-477B9243B9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F5-4923-8246-477B9243B9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F5-4923-8246-477B9243B9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2863</c:v>
                </c:pt>
                <c:pt idx="3">
                  <c:v>2828</c:v>
                </c:pt>
                <c:pt idx="6">
                  <c:v>2832</c:v>
                </c:pt>
                <c:pt idx="9">
                  <c:v>2915</c:v>
                </c:pt>
                <c:pt idx="12">
                  <c:v>2982</c:v>
                </c:pt>
              </c:numCache>
            </c:numRef>
          </c:val>
          <c:extLst>
            <c:ext xmlns:c16="http://schemas.microsoft.com/office/drawing/2014/chart" uri="{C3380CC4-5D6E-409C-BE32-E72D297353CC}">
              <c16:uniqueId val="{00000007-80F5-4923-8246-477B9243B9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660</c:v>
                </c:pt>
                <c:pt idx="2">
                  <c:v>#N/A</c:v>
                </c:pt>
                <c:pt idx="3">
                  <c:v>#N/A</c:v>
                </c:pt>
                <c:pt idx="4">
                  <c:v>733</c:v>
                </c:pt>
                <c:pt idx="5">
                  <c:v>#N/A</c:v>
                </c:pt>
                <c:pt idx="6">
                  <c:v>#N/A</c:v>
                </c:pt>
                <c:pt idx="7">
                  <c:v>599</c:v>
                </c:pt>
                <c:pt idx="8">
                  <c:v>#N/A</c:v>
                </c:pt>
                <c:pt idx="9">
                  <c:v>#N/A</c:v>
                </c:pt>
                <c:pt idx="10">
                  <c:v>661</c:v>
                </c:pt>
                <c:pt idx="11">
                  <c:v>#N/A</c:v>
                </c:pt>
                <c:pt idx="12">
                  <c:v>#N/A</c:v>
                </c:pt>
                <c:pt idx="13">
                  <c:v>743</c:v>
                </c:pt>
                <c:pt idx="14">
                  <c:v>#N/A</c:v>
                </c:pt>
              </c:numCache>
            </c:numRef>
          </c:val>
          <c:smooth val="0"/>
          <c:extLst>
            <c:ext xmlns:c16="http://schemas.microsoft.com/office/drawing/2014/chart" uri="{C3380CC4-5D6E-409C-BE32-E72D297353CC}">
              <c16:uniqueId val="{00000008-80F5-4923-8246-477B9243B9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22721</c:v>
                </c:pt>
                <c:pt idx="5">
                  <c:v>23533</c:v>
                </c:pt>
                <c:pt idx="8">
                  <c:v>22737</c:v>
                </c:pt>
                <c:pt idx="11">
                  <c:v>21735</c:v>
                </c:pt>
                <c:pt idx="14">
                  <c:v>20616</c:v>
                </c:pt>
              </c:numCache>
            </c:numRef>
          </c:val>
          <c:extLst>
            <c:ext xmlns:c16="http://schemas.microsoft.com/office/drawing/2014/chart" uri="{C3380CC4-5D6E-409C-BE32-E72D297353CC}">
              <c16:uniqueId val="{00000000-94E3-444E-9825-D78507DFE8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766</c:v>
                </c:pt>
                <c:pt idx="5">
                  <c:v>712</c:v>
                </c:pt>
                <c:pt idx="8">
                  <c:v>776</c:v>
                </c:pt>
                <c:pt idx="11">
                  <c:v>849</c:v>
                </c:pt>
                <c:pt idx="14">
                  <c:v>1019</c:v>
                </c:pt>
              </c:numCache>
            </c:numRef>
          </c:val>
          <c:extLst>
            <c:ext xmlns:c16="http://schemas.microsoft.com/office/drawing/2014/chart" uri="{C3380CC4-5D6E-409C-BE32-E72D297353CC}">
              <c16:uniqueId val="{00000001-94E3-444E-9825-D78507DFE8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7010</c:v>
                </c:pt>
                <c:pt idx="5">
                  <c:v>5075</c:v>
                </c:pt>
                <c:pt idx="8">
                  <c:v>5331</c:v>
                </c:pt>
                <c:pt idx="11">
                  <c:v>6332</c:v>
                </c:pt>
                <c:pt idx="14">
                  <c:v>7069</c:v>
                </c:pt>
              </c:numCache>
            </c:numRef>
          </c:val>
          <c:extLst>
            <c:ext xmlns:c16="http://schemas.microsoft.com/office/drawing/2014/chart" uri="{C3380CC4-5D6E-409C-BE32-E72D297353CC}">
              <c16:uniqueId val="{00000002-94E3-444E-9825-D78507DFE8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E3-444E-9825-D78507DFE8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E3-444E-9825-D78507DFE8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E3-444E-9825-D78507DFE8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617</c:v>
                </c:pt>
                <c:pt idx="3">
                  <c:v>646</c:v>
                </c:pt>
                <c:pt idx="6">
                  <c:v>689</c:v>
                </c:pt>
                <c:pt idx="9">
                  <c:v>1231</c:v>
                </c:pt>
                <c:pt idx="12">
                  <c:v>1909</c:v>
                </c:pt>
              </c:numCache>
            </c:numRef>
          </c:val>
          <c:extLst>
            <c:ext xmlns:c16="http://schemas.microsoft.com/office/drawing/2014/chart" uri="{C3380CC4-5D6E-409C-BE32-E72D297353CC}">
              <c16:uniqueId val="{00000006-94E3-444E-9825-D78507DFE8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1198</c:v>
                </c:pt>
                <c:pt idx="3">
                  <c:v>1113</c:v>
                </c:pt>
                <c:pt idx="6">
                  <c:v>1010</c:v>
                </c:pt>
                <c:pt idx="9">
                  <c:v>941</c:v>
                </c:pt>
                <c:pt idx="12">
                  <c:v>992</c:v>
                </c:pt>
              </c:numCache>
            </c:numRef>
          </c:val>
          <c:extLst>
            <c:ext xmlns:c16="http://schemas.microsoft.com/office/drawing/2014/chart" uri="{C3380CC4-5D6E-409C-BE32-E72D297353CC}">
              <c16:uniqueId val="{00000007-94E3-444E-9825-D78507DFE8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3620</c:v>
                </c:pt>
                <c:pt idx="3">
                  <c:v>3511</c:v>
                </c:pt>
                <c:pt idx="6">
                  <c:v>3195</c:v>
                </c:pt>
                <c:pt idx="9">
                  <c:v>2831</c:v>
                </c:pt>
                <c:pt idx="12">
                  <c:v>2546</c:v>
                </c:pt>
              </c:numCache>
            </c:numRef>
          </c:val>
          <c:extLst>
            <c:ext xmlns:c16="http://schemas.microsoft.com/office/drawing/2014/chart" uri="{C3380CC4-5D6E-409C-BE32-E72D297353CC}">
              <c16:uniqueId val="{00000008-94E3-444E-9825-D78507DFE8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E3-444E-9825-D78507DFE8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26357</c:v>
                </c:pt>
                <c:pt idx="3">
                  <c:v>27757</c:v>
                </c:pt>
                <c:pt idx="6">
                  <c:v>27229</c:v>
                </c:pt>
                <c:pt idx="9">
                  <c:v>26296</c:v>
                </c:pt>
                <c:pt idx="12">
                  <c:v>25144</c:v>
                </c:pt>
              </c:numCache>
            </c:numRef>
          </c:val>
          <c:extLst>
            <c:ext xmlns:c16="http://schemas.microsoft.com/office/drawing/2014/chart" uri="{C3380CC4-5D6E-409C-BE32-E72D297353CC}">
              <c16:uniqueId val="{0000000A-94E3-444E-9825-D78507DFE8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1297</c:v>
                </c:pt>
                <c:pt idx="2">
                  <c:v>#N/A</c:v>
                </c:pt>
                <c:pt idx="3">
                  <c:v>#N/A</c:v>
                </c:pt>
                <c:pt idx="4">
                  <c:v>3708</c:v>
                </c:pt>
                <c:pt idx="5">
                  <c:v>#N/A</c:v>
                </c:pt>
                <c:pt idx="6">
                  <c:v>#N/A</c:v>
                </c:pt>
                <c:pt idx="7">
                  <c:v>3280</c:v>
                </c:pt>
                <c:pt idx="8">
                  <c:v>#N/A</c:v>
                </c:pt>
                <c:pt idx="9">
                  <c:v>#N/A</c:v>
                </c:pt>
                <c:pt idx="10">
                  <c:v>2383</c:v>
                </c:pt>
                <c:pt idx="11">
                  <c:v>#N/A</c:v>
                </c:pt>
                <c:pt idx="12">
                  <c:v>#N/A</c:v>
                </c:pt>
                <c:pt idx="13">
                  <c:v>1887</c:v>
                </c:pt>
                <c:pt idx="14">
                  <c:v>#N/A</c:v>
                </c:pt>
              </c:numCache>
            </c:numRef>
          </c:val>
          <c:smooth val="0"/>
          <c:extLst>
            <c:ext xmlns:c16="http://schemas.microsoft.com/office/drawing/2014/chart" uri="{C3380CC4-5D6E-409C-BE32-E72D297353CC}">
              <c16:uniqueId val="{0000000B-94E3-444E-9825-D78507DFE8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1304</c:v>
                </c:pt>
                <c:pt idx="1">
                  <c:v>1554</c:v>
                </c:pt>
                <c:pt idx="2">
                  <c:v>1958</c:v>
                </c:pt>
              </c:numCache>
            </c:numRef>
          </c:val>
          <c:extLst>
            <c:ext xmlns:c16="http://schemas.microsoft.com/office/drawing/2014/chart" uri="{C3380CC4-5D6E-409C-BE32-E72D297353CC}">
              <c16:uniqueId val="{00000000-CC8D-4BEF-B8B7-2124F32272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766</c:v>
                </c:pt>
                <c:pt idx="1">
                  <c:v>1426</c:v>
                </c:pt>
                <c:pt idx="2">
                  <c:v>1516</c:v>
                </c:pt>
              </c:numCache>
            </c:numRef>
          </c:val>
          <c:extLst>
            <c:ext xmlns:c16="http://schemas.microsoft.com/office/drawing/2014/chart" uri="{C3380CC4-5D6E-409C-BE32-E72D297353CC}">
              <c16:uniqueId val="{00000001-CC8D-4BEF-B8B7-2124F32272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5982</c:v>
                </c:pt>
                <c:pt idx="1">
                  <c:v>6267</c:v>
                </c:pt>
                <c:pt idx="2">
                  <c:v>6538</c:v>
                </c:pt>
              </c:numCache>
            </c:numRef>
          </c:val>
          <c:extLst>
            <c:ext xmlns:c16="http://schemas.microsoft.com/office/drawing/2014/chart" uri="{C3380CC4-5D6E-409C-BE32-E72D297353CC}">
              <c16:uniqueId val="{00000002-CC8D-4BEF-B8B7-2124F32272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前年度と比較して、合併特例事業</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起債の償還が始まったことに伴い、「元利償還金等（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」が、増加している。その結果、実質公債費比率の分子は増加することとなった。</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公債費負担は減少していく見込みであるが、</a:t>
          </a:r>
          <a:r>
            <a:rPr kumimoji="1" lang="ja-JP" altLang="ja-JP" sz="1100">
              <a:solidFill>
                <a:schemeClr val="dk1"/>
              </a:solidFill>
              <a:effectLst/>
              <a:latin typeface="+mn-lt"/>
              <a:ea typeface="+mn-ea"/>
              <a:cs typeface="+mn-cs"/>
            </a:rPr>
            <a:t>これまでに引き続き、必要性・緊急性等を見極めた起債の選定を行い、公債費負担</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抑えていく必要がある。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将来負担比率の分子を減少させた主な要因には、通常償還により地方債現在高及び公営企業債等繰入見込額が減少したことのほか、財政調整基金及び減債基金などの積立により、充当可能基金が増加したた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長崎県壱岐市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765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これは、財政調整基金約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ふるさと応援基金約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減債基金約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毎年、慢性化した財源不足を補うために多額の基金を取り崩しており、このままでは柔軟な財政運営を行うことは難しくなっている。今後はより一層の歳入確保及び歳出削減に取り組むとともに、基金の積立てと取崩しが均衡した、財源不足を基金に頼らない財政運営に努めていか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・ふるさと市町村圏基金：壱岐市の創造的かつ一体的な振興整備のため。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・地域福祉基金：在宅福祉、健康づくり、民間活動の活発化等、市における地域福祉の向上を図るため。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・過疎地域自立促進特別事業基金：壱岐市が実施する過疎地域自立促進特別措置法第１２条第２項に規定する事業の財源に充てるため。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・ふるさと応援基金：ふるさと壱岐を愛する者、壱岐市の未来に向けて応援する者から寄附された寄附金を適正に管理し、まちづくり事業に充てるため。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・地域振興基金：市の地域振興に資する事業の財源に充てるため。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・老人福祉施設整備基金：老人福祉施設の整備充実を図るため。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中山間ふるさと活性化基金：農地、水路、農道等の整備その他中山間地域における集落共同活動の強化に対する支援事業を行い、土地改良施設の機能を適正に発揮させるとともに、中山間地域の地勢を生かし、その活性化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・栽培漁業振興基金：本市沿岸における種苗放流の推進を図るため。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・沿岸漁業振興基金：本市沿岸における沿岸漁業等の振興を図るため。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・教育振興基金：市立小学校及び市立中学校の教育の振興を図るため。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・松永記念館維持管理基金：松永記念館の維持管理運営資金に充てるため。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・原の辻遺跡保存整備基金：考古学上貴重な遺跡である原の辻遺跡を保存し、整備するとともに、観光資源として活用し、市の活性化を図るため。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・本庁舎建設基金：市本庁舎の建設に要する経費の財源に充てるため。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・学校施設整備基金：学校施設の整備に要する経費の財源に充てるため。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・森林環境譲与税基金：市が実施する森林の整備及びその促進に関する施策に要する経費の財源に充てるため。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百万円、過疎地域持続的発展特別事業基金を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百万円積み立てており、その他特定目的基金の残高が増加した。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基金残高（財政調整基金及び減債基金含む）が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億円を下回ることなく、その時々の社会情勢により必要に応じて基金の積立て・取崩しを行っていく。</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これは、後年度の財源不足に備えるため、財政調整基金に積み立てるものである。</a:t>
          </a:r>
        </a:p>
        <a:p>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財政調整基金の残高は標準財政規模の概ね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％の範囲が適正とされており、今年度においてはその額を確保できている。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近年、多発している自然災害や感染症対策などの臨時的財政需要に対応できるように、引き続き、財政調整基金の残高の確保に努める必要がある。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これは、合併特例事業やＨ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年度に発生した災害復旧費に係る起債の償還が始まったことから、後年度の公債費の増加に備えるため、減債基金に積み立てるものである。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柔軟な財政運営を行うためには、標準財政規模の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％程度は減債基金を保有する必要があると考えられる。令和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年度にかけて市債の償還等がピークを迎え、厳しい財政運営を強いられるが、この適正とされる基準に近づけられるように徹底した事務事業等の見直しを図り、公債費等の歳出抑制に努めていく。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24,956
24,858
139.42
24,139,487
23,444,825
523,137
12,651,437
25,143,600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地方経済の低迷や少子高齢化に伴う人口減少により地方税等の自主財源の確保が難しい状況が続き、歳入の多くを地方交付税等の依存財源に頼った財政基盤となっており、財政力指数は類似団体内平均を大きく下回っている。</a:t>
          </a:r>
          <a:endParaRPr lang="ja-JP" altLang="ja-JP" sz="1400">
            <a:effectLst/>
          </a:endParaRPr>
        </a:p>
        <a:p>
          <a:r>
            <a:rPr kumimoji="1" lang="ja-JP" altLang="ja-JP" sz="1100">
              <a:solidFill>
                <a:schemeClr val="dk1"/>
              </a:solidFill>
              <a:effectLst/>
              <a:latin typeface="+mn-lt"/>
              <a:ea typeface="+mn-ea"/>
              <a:cs typeface="+mn-cs"/>
            </a:rPr>
            <a:t>今後は、事業の峻別により、投資的経費等を抑制し、歳出の徹底的な見直しを図るとともに、新たな自主財源の発掘による歳入確保に努めていく。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普通交付税合併算定替措置の段階的縮減が終了し、令和元年度から一本算定となったことから、年々経常収支比率が上昇する見込みであり、令和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年度は新型コロナウイルス感染症の縮小に伴い、算定分子である経常の物件費が増加した一方、算定分母となる経常一般財源（地方特例交付金・普通交付税等）が減少したことにより、前年度比</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ポイント増加することとなった。今後は、令和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国勢調査人口により、普通交付税算定の測定単位である人口の減少など、経常一般財源の歳入見込みは厳しさを増していくことから、徹底した事務事業等の見直しを図り、経常的経費の歳出抑制に努めていく。</a:t>
          </a:r>
          <a:endParaRPr lang="ja-JP" altLang="ja-JP" sz="11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127907</xdr:rowOff>
    </xdr:from>
    <xdr:to>
      <xdr:col>23</xdr:col>
      <xdr:colOff>133350</xdr:colOff>
      <xdr:row>60</xdr:row>
      <xdr:rowOff>52977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4345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127907</xdr:rowOff>
    </xdr:from>
    <xdr:to>
      <xdr:col>19</xdr:col>
      <xdr:colOff>133350</xdr:colOff>
      <xdr:row>60</xdr:row>
      <xdr:rowOff>11612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4345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11612</xdr:rowOff>
    </xdr:from>
    <xdr:to>
      <xdr:col>15</xdr:col>
      <xdr:colOff>82550</xdr:colOff>
      <xdr:row>60</xdr:row>
      <xdr:rowOff>156391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9861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70213</xdr:rowOff>
    </xdr:from>
    <xdr:to>
      <xdr:col>11</xdr:col>
      <xdr:colOff>31750</xdr:colOff>
      <xdr:row>60</xdr:row>
      <xdr:rowOff>156391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5721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2177</xdr:rowOff>
    </xdr:from>
    <xdr:to>
      <xdr:col>23</xdr:col>
      <xdr:colOff>184150</xdr:colOff>
      <xdr:row>60</xdr:row>
      <xdr:rowOff>103777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18704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77107</xdr:rowOff>
    </xdr:from>
    <xdr:to>
      <xdr:col>19</xdr:col>
      <xdr:colOff>184150</xdr:colOff>
      <xdr:row>60</xdr:row>
      <xdr:rowOff>7257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163484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7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132262</xdr:rowOff>
    </xdr:from>
    <xdr:to>
      <xdr:col>15</xdr:col>
      <xdr:colOff>133350</xdr:colOff>
      <xdr:row>60</xdr:row>
      <xdr:rowOff>62412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72589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105591</xdr:rowOff>
    </xdr:from>
    <xdr:to>
      <xdr:col>11</xdr:col>
      <xdr:colOff>82550</xdr:colOff>
      <xdr:row>61</xdr:row>
      <xdr:rowOff>35741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20518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19413</xdr:rowOff>
    </xdr:from>
    <xdr:to>
      <xdr:col>7</xdr:col>
      <xdr:colOff>31750</xdr:colOff>
      <xdr:row>60</xdr:row>
      <xdr:rowOff>121013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131190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年を経過するが、未だに旧町ごとに多くの施設を有し、多くの施設の管理運営費を有しているため、類似団体内平均を大きく上回っている。なお、算出分母となる人口については急激な減少が続いている。</a:t>
          </a:r>
          <a:endParaRPr lang="ja-JP" altLang="ja-JP" sz="1400">
            <a:effectLst/>
          </a:endParaRPr>
        </a:p>
        <a:p>
          <a:r>
            <a:rPr kumimoji="1" lang="ja-JP" altLang="ja-JP" sz="1100">
              <a:solidFill>
                <a:schemeClr val="dk1"/>
              </a:solidFill>
              <a:effectLst/>
              <a:latin typeface="+mn-lt"/>
              <a:ea typeface="+mn-ea"/>
              <a:cs typeface="+mn-cs"/>
            </a:rPr>
            <a:t>今後は、公共施設等総合管理計画（個別施設計画）に基づく施設の統廃合・集約化を行うとともに、指定管理者制度等の活用による施設管理コストの削減に努めていく。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34486</xdr:rowOff>
    </xdr:from>
    <xdr:to>
      <xdr:col>23</xdr:col>
      <xdr:colOff>133350</xdr:colOff>
      <xdr:row>83</xdr:row>
      <xdr:rowOff>49298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64836"/>
          <a:ext cx="838200" cy="1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22774</xdr:rowOff>
    </xdr:from>
    <xdr:to>
      <xdr:col>19</xdr:col>
      <xdr:colOff>133350</xdr:colOff>
      <xdr:row>83</xdr:row>
      <xdr:rowOff>34486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53124"/>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22625</xdr:rowOff>
    </xdr:from>
    <xdr:to>
      <xdr:col>15</xdr:col>
      <xdr:colOff>82550</xdr:colOff>
      <xdr:row>83</xdr:row>
      <xdr:rowOff>22774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52975"/>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168540</xdr:rowOff>
    </xdr:from>
    <xdr:to>
      <xdr:col>11</xdr:col>
      <xdr:colOff>31750</xdr:colOff>
      <xdr:row>83</xdr:row>
      <xdr:rowOff>22625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27440"/>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169948</xdr:rowOff>
    </xdr:from>
    <xdr:to>
      <xdr:col>23</xdr:col>
      <xdr:colOff>184150</xdr:colOff>
      <xdr:row>83</xdr:row>
      <xdr:rowOff>100098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142025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155136</xdr:rowOff>
    </xdr:from>
    <xdr:to>
      <xdr:col>19</xdr:col>
      <xdr:colOff>184150</xdr:colOff>
      <xdr:row>83</xdr:row>
      <xdr:rowOff>85286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1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70063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0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143424</xdr:rowOff>
    </xdr:from>
    <xdr:to>
      <xdr:col>15</xdr:col>
      <xdr:colOff>133350</xdr:colOff>
      <xdr:row>83</xdr:row>
      <xdr:rowOff>73574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58351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8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143275</xdr:rowOff>
    </xdr:from>
    <xdr:to>
      <xdr:col>11</xdr:col>
      <xdr:colOff>82550</xdr:colOff>
      <xdr:row>83</xdr:row>
      <xdr:rowOff>73425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0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58202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8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117740</xdr:rowOff>
    </xdr:from>
    <xdr:to>
      <xdr:col>7</xdr:col>
      <xdr:colOff>31750</xdr:colOff>
      <xdr:row>83</xdr:row>
      <xdr:rowOff>47890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32667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級別標準職務の見直しにより、一定の昇給抑制が図られているため、全国市町村平均と同程度にとどまっており、長崎県下でも低い水準にある。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今後も、国の人事院勧告を尊重した適正な職員の給与水準の確保に努めるとともに、職員数の適正化による</a:t>
          </a:r>
          <a:r>
            <a:rPr kumimoji="1" lang="ja-JP" altLang="ja-JP" sz="1100" b="0" i="0" baseline="0">
              <a:solidFill>
                <a:schemeClr val="dk1"/>
              </a:solidFill>
              <a:effectLst/>
              <a:latin typeface="+mn-lt"/>
              <a:ea typeface="+mn-ea"/>
              <a:cs typeface="+mn-cs"/>
            </a:rPr>
            <a:t>総人件費の抑制に努めていく。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85372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318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71966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71966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47978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4521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108955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離島の特殊性や地理的要因などにより、</a:t>
          </a:r>
          <a:r>
            <a:rPr kumimoji="1" lang="ja-JP" altLang="ja-JP" sz="1100">
              <a:solidFill>
                <a:schemeClr val="dk1"/>
              </a:solidFill>
              <a:effectLst/>
              <a:latin typeface="+mn-lt"/>
              <a:ea typeface="+mn-ea"/>
              <a:cs typeface="+mn-cs"/>
            </a:rPr>
            <a:t>民生部門や農林水産部門、消防部門に人を多く配置しているため、類似団体平均を大きく上回っている。その一方で、壱岐市行財政改革「第４次」定員適正化計画に基づいた職員数の適正化に努めており、前年度に比べて、減少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137281</xdr:rowOff>
    </xdr:from>
    <xdr:to>
      <xdr:col>81</xdr:col>
      <xdr:colOff>44450</xdr:colOff>
      <xdr:row>63</xdr:row>
      <xdr:rowOff>146473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938631"/>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114300</xdr:rowOff>
    </xdr:from>
    <xdr:to>
      <xdr:col>77</xdr:col>
      <xdr:colOff>44450</xdr:colOff>
      <xdr:row>63</xdr:row>
      <xdr:rowOff>146473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91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102809</xdr:rowOff>
    </xdr:from>
    <xdr:to>
      <xdr:col>72</xdr:col>
      <xdr:colOff>203200</xdr:colOff>
      <xdr:row>63</xdr:row>
      <xdr:rowOff>114300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90415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83276</xdr:rowOff>
    </xdr:from>
    <xdr:to>
      <xdr:col>68</xdr:col>
      <xdr:colOff>152400</xdr:colOff>
      <xdr:row>63</xdr:row>
      <xdr:rowOff>102809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884626"/>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86481</xdr:rowOff>
    </xdr:from>
    <xdr:to>
      <xdr:col>81</xdr:col>
      <xdr:colOff>95250</xdr:colOff>
      <xdr:row>64</xdr:row>
      <xdr:rowOff>16631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58558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5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95673</xdr:rowOff>
    </xdr:from>
    <xdr:to>
      <xdr:col>77</xdr:col>
      <xdr:colOff>95250</xdr:colOff>
      <xdr:row>64</xdr:row>
      <xdr:rowOff>25823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10600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63500</xdr:rowOff>
    </xdr:from>
    <xdr:to>
      <xdr:col>73</xdr:col>
      <xdr:colOff>44450</xdr:colOff>
      <xdr:row>63</xdr:row>
      <xdr:rowOff>165100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52009</xdr:rowOff>
    </xdr:from>
    <xdr:to>
      <xdr:col>68</xdr:col>
      <xdr:colOff>203200</xdr:colOff>
      <xdr:row>63</xdr:row>
      <xdr:rowOff>153609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138386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32476</xdr:rowOff>
    </xdr:from>
    <xdr:to>
      <xdr:col>64</xdr:col>
      <xdr:colOff>152400</xdr:colOff>
      <xdr:row>63</xdr:row>
      <xdr:rowOff>134076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118853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年度単年度比率は増加したが、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ヵ年平均でみると、昨年に比べ、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ポイント減となっている。</a:t>
          </a:r>
          <a:endParaRPr lang="ja-JP" altLang="ja-JP" sz="1400">
            <a:effectLst/>
          </a:endParaRPr>
        </a:p>
        <a:p>
          <a:r>
            <a:rPr kumimoji="1" lang="ja-JP" altLang="ja-JP" sz="1100">
              <a:solidFill>
                <a:schemeClr val="dk1"/>
              </a:solidFill>
              <a:effectLst/>
              <a:latin typeface="+mn-lt"/>
              <a:ea typeface="+mn-ea"/>
              <a:cs typeface="+mn-cs"/>
            </a:rPr>
            <a:t>今後は、普通交付税の減少や庁舎耐震改修、葬祭場や小中学校の建設工事など大型事業にかかる合併特例債等の元利償還金の増加が見込まれることから、今後も実質公債費比率が上昇するものと考えられる。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139171</xdr:rowOff>
    </xdr:from>
    <xdr:to>
      <xdr:col>81</xdr:col>
      <xdr:colOff>44450</xdr:colOff>
      <xdr:row>36</xdr:row>
      <xdr:rowOff>141182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1137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143192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1338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137160</xdr:rowOff>
    </xdr:from>
    <xdr:to>
      <xdr:col>72</xdr:col>
      <xdr:colOff>203200</xdr:colOff>
      <xdr:row>36</xdr:row>
      <xdr:rowOff>143192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0936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119063</xdr:rowOff>
    </xdr:from>
    <xdr:to>
      <xdr:col>68</xdr:col>
      <xdr:colOff>152400</xdr:colOff>
      <xdr:row>36</xdr:row>
      <xdr:rowOff>137160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2912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88371</xdr:rowOff>
    </xdr:from>
    <xdr:to>
      <xdr:col>81</xdr:col>
      <xdr:colOff>95250</xdr:colOff>
      <xdr:row>37</xdr:row>
      <xdr:rowOff>18521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104898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0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92392</xdr:rowOff>
    </xdr:from>
    <xdr:to>
      <xdr:col>73</xdr:col>
      <xdr:colOff>44450</xdr:colOff>
      <xdr:row>37</xdr:row>
      <xdr:rowOff>22542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32719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68263</xdr:rowOff>
    </xdr:from>
    <xdr:to>
      <xdr:col>64</xdr:col>
      <xdr:colOff>152400</xdr:colOff>
      <xdr:row>36</xdr:row>
      <xdr:rowOff>169863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ポイントの減となった。要因として、分子である地方債現在高が</a:t>
          </a:r>
          <a:r>
            <a:rPr kumimoji="1" lang="en-US" altLang="ja-JP" sz="1100">
              <a:solidFill>
                <a:schemeClr val="dk1"/>
              </a:solidFill>
              <a:effectLst/>
              <a:latin typeface="+mn-lt"/>
              <a:ea typeface="+mn-ea"/>
              <a:cs typeface="+mn-cs"/>
            </a:rPr>
            <a:t>1,152,682</a:t>
          </a:r>
          <a:r>
            <a:rPr kumimoji="1" lang="ja-JP" altLang="ja-JP" sz="1100">
              <a:solidFill>
                <a:schemeClr val="dk1"/>
              </a:solidFill>
              <a:effectLst/>
              <a:latin typeface="+mn-lt"/>
              <a:ea typeface="+mn-ea"/>
              <a:cs typeface="+mn-cs"/>
            </a:rPr>
            <a:t>千円減、分母である充当可能基金が約</a:t>
          </a:r>
          <a:r>
            <a:rPr kumimoji="1" lang="en-US" altLang="ja-JP" sz="1100">
              <a:solidFill>
                <a:schemeClr val="dk1"/>
              </a:solidFill>
              <a:effectLst/>
              <a:latin typeface="+mn-lt"/>
              <a:ea typeface="+mn-ea"/>
              <a:cs typeface="+mn-cs"/>
            </a:rPr>
            <a:t>737,251</a:t>
          </a:r>
          <a:r>
            <a:rPr kumimoji="1" lang="ja-JP" altLang="ja-JP" sz="1100">
              <a:solidFill>
                <a:schemeClr val="dk1"/>
              </a:solidFill>
              <a:effectLst/>
              <a:latin typeface="+mn-lt"/>
              <a:ea typeface="+mn-ea"/>
              <a:cs typeface="+mn-cs"/>
            </a:rPr>
            <a:t>千円増等が挙げられる。持続可能な財政基盤を確立するため、市債発行額を地方債の元金償還額以内に留めるように努め、将来にわたる負担の軽減を図るとともに、可能な限り地方債の繰上償還や基金への計画的な積立て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112205</xdr:rowOff>
    </xdr:from>
    <xdr:to>
      <xdr:col>81</xdr:col>
      <xdr:colOff>44450</xdr:colOff>
      <xdr:row>15</xdr:row>
      <xdr:rowOff>137541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83955"/>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137541</xdr:rowOff>
    </xdr:from>
    <xdr:to>
      <xdr:col>77</xdr:col>
      <xdr:colOff>44450</xdr:colOff>
      <xdr:row>16</xdr:row>
      <xdr:rowOff>26416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092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26416</xdr:rowOff>
    </xdr:from>
    <xdr:to>
      <xdr:col>72</xdr:col>
      <xdr:colOff>203200</xdr:colOff>
      <xdr:row>16</xdr:row>
      <xdr:rowOff>59595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69616"/>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78423</xdr:rowOff>
    </xdr:from>
    <xdr:to>
      <xdr:col>68</xdr:col>
      <xdr:colOff>152400</xdr:colOff>
      <xdr:row>16</xdr:row>
      <xdr:rowOff>59595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650173"/>
          <a:ext cx="889000" cy="1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61405</xdr:rowOff>
    </xdr:from>
    <xdr:to>
      <xdr:col>81</xdr:col>
      <xdr:colOff>95250</xdr:colOff>
      <xdr:row>15</xdr:row>
      <xdr:rowOff>163005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109682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8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86741</xdr:rowOff>
    </xdr:from>
    <xdr:to>
      <xdr:col>77</xdr:col>
      <xdr:colOff>95250</xdr:colOff>
      <xdr:row>16</xdr:row>
      <xdr:rowOff>16891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27068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42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147066</xdr:rowOff>
    </xdr:from>
    <xdr:to>
      <xdr:col>73</xdr:col>
      <xdr:colOff>44450</xdr:colOff>
      <xdr:row>16</xdr:row>
      <xdr:rowOff>77216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87393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8795</xdr:rowOff>
    </xdr:from>
    <xdr:to>
      <xdr:col>68</xdr:col>
      <xdr:colOff>203200</xdr:colOff>
      <xdr:row>16</xdr:row>
      <xdr:rowOff>110395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120572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27623</xdr:rowOff>
    </xdr:from>
    <xdr:to>
      <xdr:col>64</xdr:col>
      <xdr:colOff>152400</xdr:colOff>
      <xdr:row>15</xdr:row>
      <xdr:rowOff>129223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139400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36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24,956
24,858
139.42
24,139,487
23,444,825
523,137
12,651,437
25,143,600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壱岐市行財政改革「第４次」定員適正化計画に基づいた職員数の適正化に努めており、前年度に比べて減少している</a:t>
          </a:r>
          <a:r>
            <a:rPr kumimoji="1" lang="ja-JP" altLang="en-US" sz="1100">
              <a:solidFill>
                <a:schemeClr val="dk1"/>
              </a:solidFill>
              <a:effectLst/>
              <a:latin typeface="+mn-lt"/>
              <a:ea typeface="+mn-ea"/>
              <a:cs typeface="+mn-cs"/>
            </a:rPr>
            <a:t>が、算定分母となる経常一般財源の減少により、経常収支比率は前年度比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ポイントの増となっている。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97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97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8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0" i="0" baseline="0">
              <a:solidFill>
                <a:schemeClr val="dk1"/>
              </a:solidFill>
              <a:effectLst/>
              <a:latin typeface="+mn-lt"/>
              <a:ea typeface="+mn-ea"/>
              <a:cs typeface="+mn-cs"/>
            </a:rPr>
            <a:t>コロナウイルス感染症</a:t>
          </a:r>
          <a:r>
            <a:rPr kumimoji="1" lang="ja-JP" altLang="en-US" sz="1000" b="0" i="0" baseline="0">
              <a:solidFill>
                <a:schemeClr val="dk1"/>
              </a:solidFill>
              <a:effectLst/>
              <a:latin typeface="+mn-lt"/>
              <a:ea typeface="+mn-ea"/>
              <a:cs typeface="+mn-cs"/>
            </a:rPr>
            <a:t>の縮小や物価高騰</a:t>
          </a:r>
          <a:r>
            <a:rPr kumimoji="1" lang="ja-JP" altLang="ja-JP" sz="1000" b="0" i="0" baseline="0">
              <a:solidFill>
                <a:schemeClr val="dk1"/>
              </a:solidFill>
              <a:effectLst/>
              <a:latin typeface="+mn-lt"/>
              <a:ea typeface="+mn-ea"/>
              <a:cs typeface="+mn-cs"/>
            </a:rPr>
            <a:t>に伴い、旅費や委託業務など経常の物件費が</a:t>
          </a:r>
          <a:r>
            <a:rPr kumimoji="1" lang="ja-JP" altLang="en-US" sz="1000" b="0" i="0" baseline="0">
              <a:solidFill>
                <a:schemeClr val="dk1"/>
              </a:solidFill>
              <a:effectLst/>
              <a:latin typeface="+mn-lt"/>
              <a:ea typeface="+mn-ea"/>
              <a:cs typeface="+mn-cs"/>
            </a:rPr>
            <a:t>増加</a:t>
          </a:r>
          <a:r>
            <a:rPr kumimoji="1" lang="ja-JP" altLang="ja-JP" sz="1000" b="0" i="0" baseline="0">
              <a:solidFill>
                <a:schemeClr val="dk1"/>
              </a:solidFill>
              <a:effectLst/>
              <a:latin typeface="+mn-lt"/>
              <a:ea typeface="+mn-ea"/>
              <a:cs typeface="+mn-cs"/>
            </a:rPr>
            <a:t>したことで、経常収支比率は前年度比</a:t>
          </a:r>
          <a:r>
            <a:rPr kumimoji="1" lang="en-US" altLang="ja-JP" sz="1000" b="0" i="0" baseline="0">
              <a:solidFill>
                <a:schemeClr val="dk1"/>
              </a:solidFill>
              <a:effectLst/>
              <a:latin typeface="+mn-lt"/>
              <a:ea typeface="+mn-ea"/>
              <a:cs typeface="+mn-cs"/>
            </a:rPr>
            <a:t>1.3</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増</a:t>
          </a:r>
          <a:r>
            <a:rPr kumimoji="1" lang="ja-JP" altLang="ja-JP" sz="1000" b="0" i="0" baseline="0">
              <a:solidFill>
                <a:schemeClr val="dk1"/>
              </a:solidFill>
              <a:effectLst/>
              <a:latin typeface="+mn-lt"/>
              <a:ea typeface="+mn-ea"/>
              <a:cs typeface="+mn-cs"/>
            </a:rPr>
            <a:t>となった。</a:t>
          </a:r>
          <a:endParaRPr lang="ja-JP" altLang="ja-JP" sz="1100">
            <a:effectLst/>
          </a:endParaRPr>
        </a:p>
        <a:p>
          <a:r>
            <a:rPr kumimoji="1" lang="ja-JP" altLang="ja-JP" sz="1000" b="0" i="0" baseline="0">
              <a:solidFill>
                <a:schemeClr val="dk1"/>
              </a:solidFill>
              <a:effectLst/>
              <a:latin typeface="+mn-lt"/>
              <a:ea typeface="+mn-ea"/>
              <a:cs typeface="+mn-cs"/>
            </a:rPr>
            <a:t>しかし、合併後</a:t>
          </a:r>
          <a:r>
            <a:rPr kumimoji="1" lang="en-US" altLang="ja-JP" sz="1000" b="0" i="0" baseline="0">
              <a:solidFill>
                <a:schemeClr val="dk1"/>
              </a:solidFill>
              <a:effectLst/>
              <a:latin typeface="+mn-lt"/>
              <a:ea typeface="+mn-ea"/>
              <a:cs typeface="+mn-cs"/>
            </a:rPr>
            <a:t>20</a:t>
          </a:r>
          <a:r>
            <a:rPr kumimoji="1" lang="ja-JP" altLang="ja-JP" sz="1000" b="0" i="0" baseline="0">
              <a:solidFill>
                <a:schemeClr val="dk1"/>
              </a:solidFill>
              <a:effectLst/>
              <a:latin typeface="+mn-lt"/>
              <a:ea typeface="+mn-ea"/>
              <a:cs typeface="+mn-cs"/>
            </a:rPr>
            <a:t>年を経過するが、未だに旧町ごとに多くの施設を有し、多くの施設の管理運営費を有しているため、他の類似団体内平均より高くなっている。今後、公共施設等総合計画に基づく施設の統廃合・集約化を行うとともに、指定管理者制度等の活用による施設管理コストの削減に努めていく。</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715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19</xdr:row>
      <xdr:rowOff>9978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715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20</xdr:row>
      <xdr:rowOff>110672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675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34472</xdr:rowOff>
    </xdr:from>
    <xdr:to>
      <xdr:col>69</xdr:col>
      <xdr:colOff>92075</xdr:colOff>
      <xdr:row>20</xdr:row>
      <xdr:rowOff>110672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63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令和元年</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月から幼児教育・保育の無償化により、児童福祉費にかかる扶助費は増加しているが、新型コロナウイルス感染症の拡大により、保護費や障害者関連経費にかかる扶助費が減少して</a:t>
          </a:r>
          <a:r>
            <a:rPr kumimoji="1" lang="ja-JP" altLang="en-US" sz="1100" baseline="0">
              <a:solidFill>
                <a:schemeClr val="dk1"/>
              </a:solidFill>
              <a:effectLst/>
              <a:latin typeface="+mn-lt"/>
              <a:ea typeface="+mn-ea"/>
              <a:cs typeface="+mn-cs"/>
            </a:rPr>
            <a:t>いるが、算定分母となる経常一般財源の減少により、</a:t>
          </a:r>
          <a:r>
            <a:rPr kumimoji="1" lang="ja-JP" altLang="ja-JP" sz="1100" baseline="0">
              <a:solidFill>
                <a:schemeClr val="dk1"/>
              </a:solidFill>
              <a:effectLst/>
              <a:latin typeface="+mn-lt"/>
              <a:ea typeface="+mn-ea"/>
              <a:cs typeface="+mn-cs"/>
            </a:rPr>
            <a:t>前年度</a:t>
          </a:r>
          <a:r>
            <a:rPr kumimoji="1" lang="ja-JP" altLang="en-US" sz="1100" baseline="0">
              <a:solidFill>
                <a:schemeClr val="dk1"/>
              </a:solidFill>
              <a:effectLst/>
              <a:latin typeface="+mn-lt"/>
              <a:ea typeface="+mn-ea"/>
              <a:cs typeface="+mn-cs"/>
            </a:rPr>
            <a:t>比</a:t>
          </a:r>
          <a:r>
            <a:rPr kumimoji="1" lang="en-US" altLang="ja-JP" sz="1100" baseline="0">
              <a:solidFill>
                <a:schemeClr val="dk1"/>
              </a:solidFill>
              <a:effectLst/>
              <a:latin typeface="+mn-lt"/>
              <a:ea typeface="+mn-ea"/>
              <a:cs typeface="+mn-cs"/>
            </a:rPr>
            <a:t>0.1</a:t>
          </a:r>
          <a:r>
            <a:rPr kumimoji="1" lang="ja-JP" altLang="en-US" sz="1100" baseline="0">
              <a:solidFill>
                <a:schemeClr val="dk1"/>
              </a:solidFill>
              <a:effectLst/>
              <a:latin typeface="+mn-lt"/>
              <a:ea typeface="+mn-ea"/>
              <a:cs typeface="+mn-cs"/>
            </a:rPr>
            <a:t>ポイントの増</a:t>
          </a:r>
          <a:r>
            <a:rPr kumimoji="1" lang="ja-JP" altLang="ja-JP" sz="1100" baseline="0">
              <a:solidFill>
                <a:schemeClr val="dk1"/>
              </a:solidFill>
              <a:effectLst/>
              <a:latin typeface="+mn-lt"/>
              <a:ea typeface="+mn-ea"/>
              <a:cs typeface="+mn-cs"/>
            </a:rPr>
            <a:t>となっている。なお、扶助費にかかる経常収支比率は類似団体内平均を下回っている。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95250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1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1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2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5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その他の経費にかかる経常収支比率は、前年度比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類似団体内平均よりも下回っている。その他の経費の主なものとして、公営企業会計に対する繰出金が挙げられる。公営企業については独立採算の原則に基づき、今後も経営努力と経費の節減等を継続していくことにより、一般会計からの繰出金の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46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56</xdr:row>
      <xdr:rowOff>27940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767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27940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22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補助費等にかかる経常収支比率は類似団体内平均を下回って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病院企業団に対する負担金が前年度比で約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したことなどにより前年度比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した。補助金については、補助金検討委員会の答申に沿った見直しを図るとともに、今後も公益性・必要性・妥当性・費用対効果について十分な検証を行い、適正化に向けた見直しを行っていく。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986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36</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254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133858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133858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11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公債費にかかる経常収支比率は、</a:t>
          </a:r>
          <a:r>
            <a:rPr kumimoji="1" lang="ja-JP" altLang="en-US" sz="1100">
              <a:solidFill>
                <a:schemeClr val="dk1"/>
              </a:solidFill>
              <a:effectLst/>
              <a:latin typeface="+mn-lt"/>
              <a:ea typeface="+mn-ea"/>
              <a:cs typeface="+mn-cs"/>
            </a:rPr>
            <a:t>合併特例債の償還開始により前年度比</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ポイントの増となっている</a:t>
          </a:r>
          <a:r>
            <a:rPr kumimoji="1" lang="ja-JP" altLang="ja-JP" sz="1100">
              <a:solidFill>
                <a:schemeClr val="dk1"/>
              </a:solidFill>
              <a:effectLst/>
              <a:latin typeface="+mn-lt"/>
              <a:ea typeface="+mn-ea"/>
              <a:cs typeface="+mn-cs"/>
            </a:rPr>
            <a:t>。今後、公債費負担</a:t>
          </a:r>
          <a:r>
            <a:rPr kumimoji="1" lang="ja-JP" altLang="en-US" sz="1100">
              <a:solidFill>
                <a:schemeClr val="dk1"/>
              </a:solidFill>
              <a:effectLst/>
              <a:latin typeface="+mn-lt"/>
              <a:ea typeface="+mn-ea"/>
              <a:cs typeface="+mn-cs"/>
            </a:rPr>
            <a:t>は減少していく見込みであるが</a:t>
          </a:r>
          <a:r>
            <a:rPr kumimoji="1" lang="ja-JP" altLang="ja-JP" sz="1100">
              <a:solidFill>
                <a:schemeClr val="dk1"/>
              </a:solidFill>
              <a:effectLst/>
              <a:latin typeface="+mn-lt"/>
              <a:ea typeface="+mn-ea"/>
              <a:cs typeface="+mn-cs"/>
            </a:rPr>
            <a:t>、交付税措置の有利な地方債の活用や繰上償還等の実施により、</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健全な財政運営に努めていく。</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85090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20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79375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28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71755</xdr:rowOff>
    </xdr:from>
    <xdr:to>
      <xdr:col>11</xdr:col>
      <xdr:colOff>9525</xdr:colOff>
      <xdr:row>75</xdr:row>
      <xdr:rowOff>79375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305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6367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97807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5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105427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28575</xdr:rowOff>
    </xdr:from>
    <xdr:to>
      <xdr:col>11</xdr:col>
      <xdr:colOff>60325</xdr:colOff>
      <xdr:row>75</xdr:row>
      <xdr:rowOff>130175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114952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20955</xdr:rowOff>
    </xdr:from>
    <xdr:to>
      <xdr:col>6</xdr:col>
      <xdr:colOff>171450</xdr:colOff>
      <xdr:row>75</xdr:row>
      <xdr:rowOff>122555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107332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新型コロナウイルス感染症の縮小に伴い、算定分子である経常の物件費が増加した一方、算定分母となる経常一般財源（地方特例交付金・普通交付税等）が減少したことにより、前年度比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ポイント増加することとなった。今後は、令和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国勢調査人口により、普通交付税算定の測定単位である人口の減少など、経常一般財源の歳入見込みは厳しさを増していくことから、徹底した事務事業等の見直しを図り、経常的経費の歳出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75</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240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24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76</xdr:row>
      <xdr:rowOff>117856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9788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117856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52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102518</xdr:rowOff>
    </xdr:from>
    <xdr:to>
      <xdr:col>29</xdr:col>
      <xdr:colOff>127000</xdr:colOff>
      <xdr:row>14</xdr:row>
      <xdr:rowOff>125171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50443"/>
          <a:ext cx="647700" cy="22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125171</xdr:rowOff>
    </xdr:from>
    <xdr:to>
      <xdr:col>26</xdr:col>
      <xdr:colOff>50800</xdr:colOff>
      <xdr:row>14</xdr:row>
      <xdr:rowOff>162988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73096"/>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162988</xdr:rowOff>
    </xdr:from>
    <xdr:to>
      <xdr:col>22</xdr:col>
      <xdr:colOff>114300</xdr:colOff>
      <xdr:row>15</xdr:row>
      <xdr:rowOff>77742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10913"/>
          <a:ext cx="698500" cy="86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77361</xdr:rowOff>
    </xdr:from>
    <xdr:to>
      <xdr:col>18</xdr:col>
      <xdr:colOff>177800</xdr:colOff>
      <xdr:row>15</xdr:row>
      <xdr:rowOff>77742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96736"/>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51718</xdr:rowOff>
    </xdr:from>
    <xdr:to>
      <xdr:col>29</xdr:col>
      <xdr:colOff>177800</xdr:colOff>
      <xdr:row>14</xdr:row>
      <xdr:rowOff>153318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68245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4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74371</xdr:rowOff>
    </xdr:from>
    <xdr:to>
      <xdr:col>26</xdr:col>
      <xdr:colOff>101600</xdr:colOff>
      <xdr:row>15</xdr:row>
      <xdr:rowOff>4521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2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112188</xdr:rowOff>
    </xdr:from>
    <xdr:to>
      <xdr:col>22</xdr:col>
      <xdr:colOff>165100</xdr:colOff>
      <xdr:row>15</xdr:row>
      <xdr:rowOff>42338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6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52515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26942</xdr:rowOff>
    </xdr:from>
    <xdr:to>
      <xdr:col>19</xdr:col>
      <xdr:colOff>38100</xdr:colOff>
      <xdr:row>15</xdr:row>
      <xdr:rowOff>128542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4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138719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26561</xdr:rowOff>
    </xdr:from>
    <xdr:to>
      <xdr:col>15</xdr:col>
      <xdr:colOff>101600</xdr:colOff>
      <xdr:row>15</xdr:row>
      <xdr:rowOff>128161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4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138338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1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318369</xdr:rowOff>
    </xdr:from>
    <xdr:to>
      <xdr:col>29</xdr:col>
      <xdr:colOff>127000</xdr:colOff>
      <xdr:row>37</xdr:row>
      <xdr:rowOff>332858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43069"/>
          <a:ext cx="647700" cy="14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303146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2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332858</xdr:rowOff>
    </xdr:from>
    <xdr:to>
      <xdr:col>26</xdr:col>
      <xdr:colOff>50800</xdr:colOff>
      <xdr:row>38</xdr:row>
      <xdr:rowOff>1156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57558"/>
          <a:ext cx="698500" cy="11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326038</xdr:rowOff>
    </xdr:from>
    <xdr:to>
      <xdr:col>22</xdr:col>
      <xdr:colOff>114300</xdr:colOff>
      <xdr:row>38</xdr:row>
      <xdr:rowOff>1156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50738"/>
          <a:ext cx="698500" cy="1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326038</xdr:rowOff>
    </xdr:from>
    <xdr:to>
      <xdr:col>18</xdr:col>
      <xdr:colOff>177800</xdr:colOff>
      <xdr:row>37</xdr:row>
      <xdr:rowOff>337944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0738"/>
          <a:ext cx="698500" cy="1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267569</xdr:rowOff>
    </xdr:from>
    <xdr:to>
      <xdr:col>29</xdr:col>
      <xdr:colOff>177800</xdr:colOff>
      <xdr:row>38</xdr:row>
      <xdr:rowOff>26269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9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112646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3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282058</xdr:rowOff>
    </xdr:from>
    <xdr:to>
      <xdr:col>26</xdr:col>
      <xdr:colOff>101600</xdr:colOff>
      <xdr:row>38</xdr:row>
      <xdr:rowOff>40758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0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25535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93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293256</xdr:rowOff>
    </xdr:from>
    <xdr:to>
      <xdr:col>22</xdr:col>
      <xdr:colOff>165100</xdr:colOff>
      <xdr:row>38</xdr:row>
      <xdr:rowOff>51956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7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36733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275238</xdr:rowOff>
    </xdr:from>
    <xdr:to>
      <xdr:col>19</xdr:col>
      <xdr:colOff>38100</xdr:colOff>
      <xdr:row>38</xdr:row>
      <xdr:rowOff>33938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9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44115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287144</xdr:rowOff>
    </xdr:from>
    <xdr:to>
      <xdr:col>15</xdr:col>
      <xdr:colOff>101600</xdr:colOff>
      <xdr:row>38</xdr:row>
      <xdr:rowOff>45844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1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30621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24,956
24,858
139.42
24,139,487
23,444,825
523,137
12,651,437
25,143,600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19660</xdr:rowOff>
    </xdr:from>
    <xdr:to>
      <xdr:col>24</xdr:col>
      <xdr:colOff>63500</xdr:colOff>
      <xdr:row>32</xdr:row>
      <xdr:rowOff>45047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06060"/>
          <a:ext cx="838200" cy="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45047</xdr:rowOff>
    </xdr:from>
    <xdr:to>
      <xdr:col>19</xdr:col>
      <xdr:colOff>177800</xdr:colOff>
      <xdr:row>32</xdr:row>
      <xdr:rowOff>96647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31447"/>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96647</xdr:rowOff>
    </xdr:from>
    <xdr:to>
      <xdr:col>15</xdr:col>
      <xdr:colOff>50800</xdr:colOff>
      <xdr:row>33</xdr:row>
      <xdr:rowOff>139217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83047"/>
          <a:ext cx="889000" cy="2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149784</xdr:rowOff>
    </xdr:from>
    <xdr:to>
      <xdr:col>10</xdr:col>
      <xdr:colOff>114300</xdr:colOff>
      <xdr:row>33</xdr:row>
      <xdr:rowOff>139217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636184"/>
          <a:ext cx="889000" cy="1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140310</xdr:rowOff>
    </xdr:from>
    <xdr:to>
      <xdr:col>24</xdr:col>
      <xdr:colOff>114300</xdr:colOff>
      <xdr:row>32</xdr:row>
      <xdr:rowOff>70460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163187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165697</xdr:rowOff>
    </xdr:from>
    <xdr:to>
      <xdr:col>20</xdr:col>
      <xdr:colOff>38100</xdr:colOff>
      <xdr:row>32</xdr:row>
      <xdr:rowOff>95847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112374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5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45847</xdr:rowOff>
    </xdr:from>
    <xdr:to>
      <xdr:col>15</xdr:col>
      <xdr:colOff>101600</xdr:colOff>
      <xdr:row>32</xdr:row>
      <xdr:rowOff>147447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163974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0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88417</xdr:rowOff>
    </xdr:from>
    <xdr:to>
      <xdr:col>10</xdr:col>
      <xdr:colOff>165100</xdr:colOff>
      <xdr:row>34</xdr:row>
      <xdr:rowOff>18567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35094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2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98984</xdr:rowOff>
    </xdr:from>
    <xdr:to>
      <xdr:col>6</xdr:col>
      <xdr:colOff>38100</xdr:colOff>
      <xdr:row>33</xdr:row>
      <xdr:rowOff>29134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45661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6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109328</xdr:rowOff>
    </xdr:from>
    <xdr:to>
      <xdr:col>24</xdr:col>
      <xdr:colOff>63500</xdr:colOff>
      <xdr:row>57</xdr:row>
      <xdr:rowOff>121067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81978"/>
          <a:ext cx="8382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121067</xdr:rowOff>
    </xdr:from>
    <xdr:to>
      <xdr:col>19</xdr:col>
      <xdr:colOff>177800</xdr:colOff>
      <xdr:row>57</xdr:row>
      <xdr:rowOff>125413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93717"/>
          <a:ext cx="8890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91518</xdr:rowOff>
    </xdr:from>
    <xdr:to>
      <xdr:col>15</xdr:col>
      <xdr:colOff>50800</xdr:colOff>
      <xdr:row>57</xdr:row>
      <xdr:rowOff>125413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64168"/>
          <a:ext cx="889000" cy="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91518</xdr:rowOff>
    </xdr:from>
    <xdr:to>
      <xdr:col>10</xdr:col>
      <xdr:colOff>114300</xdr:colOff>
      <xdr:row>57</xdr:row>
      <xdr:rowOff>111409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4168"/>
          <a:ext cx="889000" cy="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58528</xdr:rowOff>
    </xdr:from>
    <xdr:to>
      <xdr:col>24</xdr:col>
      <xdr:colOff>114300</xdr:colOff>
      <xdr:row>57</xdr:row>
      <xdr:rowOff>160128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81405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70267</xdr:rowOff>
    </xdr:from>
    <xdr:to>
      <xdr:col>20</xdr:col>
      <xdr:colOff>38100</xdr:colOff>
      <xdr:row>58</xdr:row>
      <xdr:rowOff>417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16944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1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74613</xdr:rowOff>
    </xdr:from>
    <xdr:to>
      <xdr:col>15</xdr:col>
      <xdr:colOff>101600</xdr:colOff>
      <xdr:row>58</xdr:row>
      <xdr:rowOff>4763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21290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2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40718</xdr:rowOff>
    </xdr:from>
    <xdr:to>
      <xdr:col>10</xdr:col>
      <xdr:colOff>165100</xdr:colOff>
      <xdr:row>57</xdr:row>
      <xdr:rowOff>142318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158845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8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60609</xdr:rowOff>
    </xdr:from>
    <xdr:to>
      <xdr:col>6</xdr:col>
      <xdr:colOff>38100</xdr:colOff>
      <xdr:row>57</xdr:row>
      <xdr:rowOff>162209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0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62041</xdr:rowOff>
    </xdr:from>
    <xdr:to>
      <xdr:col>24</xdr:col>
      <xdr:colOff>63500</xdr:colOff>
      <xdr:row>78</xdr:row>
      <xdr:rowOff>66810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35141"/>
          <a:ext cx="8382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66810</xdr:rowOff>
    </xdr:from>
    <xdr:to>
      <xdr:col>19</xdr:col>
      <xdr:colOff>177800</xdr:colOff>
      <xdr:row>78</xdr:row>
      <xdr:rowOff>87824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39910"/>
          <a:ext cx="8890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87824</xdr:rowOff>
    </xdr:from>
    <xdr:to>
      <xdr:col>15</xdr:col>
      <xdr:colOff>50800</xdr:colOff>
      <xdr:row>78</xdr:row>
      <xdr:rowOff>131911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6092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131911</xdr:rowOff>
    </xdr:from>
    <xdr:to>
      <xdr:col>10</xdr:col>
      <xdr:colOff>114300</xdr:colOff>
      <xdr:row>78</xdr:row>
      <xdr:rowOff>155604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05011"/>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11241</xdr:rowOff>
    </xdr:from>
    <xdr:to>
      <xdr:col>24</xdr:col>
      <xdr:colOff>114300</xdr:colOff>
      <xdr:row>78</xdr:row>
      <xdr:rowOff>112841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34118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16010</xdr:rowOff>
    </xdr:from>
    <xdr:to>
      <xdr:col>20</xdr:col>
      <xdr:colOff>38100</xdr:colOff>
      <xdr:row>78</xdr:row>
      <xdr:rowOff>117610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134137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37024</xdr:rowOff>
    </xdr:from>
    <xdr:to>
      <xdr:col>15</xdr:col>
      <xdr:colOff>101600</xdr:colOff>
      <xdr:row>78</xdr:row>
      <xdr:rowOff>138624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155151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81111</xdr:rowOff>
    </xdr:from>
    <xdr:to>
      <xdr:col>10</xdr:col>
      <xdr:colOff>165100</xdr:colOff>
      <xdr:row>79</xdr:row>
      <xdr:rowOff>11261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27788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2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104804</xdr:rowOff>
    </xdr:from>
    <xdr:to>
      <xdr:col>6</xdr:col>
      <xdr:colOff>38100</xdr:colOff>
      <xdr:row>79</xdr:row>
      <xdr:rowOff>34954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26081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7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114979</xdr:rowOff>
    </xdr:from>
    <xdr:to>
      <xdr:col>24</xdr:col>
      <xdr:colOff>63500</xdr:colOff>
      <xdr:row>96</xdr:row>
      <xdr:rowOff>102907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02729"/>
          <a:ext cx="838200" cy="15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93218</xdr:rowOff>
    </xdr:from>
    <xdr:to>
      <xdr:col>19</xdr:col>
      <xdr:colOff>177800</xdr:colOff>
      <xdr:row>96</xdr:row>
      <xdr:rowOff>102907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552418"/>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53877</xdr:rowOff>
    </xdr:from>
    <xdr:to>
      <xdr:col>15</xdr:col>
      <xdr:colOff>50800</xdr:colOff>
      <xdr:row>96</xdr:row>
      <xdr:rowOff>93218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13077"/>
          <a:ext cx="889000" cy="3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53877</xdr:rowOff>
    </xdr:from>
    <xdr:to>
      <xdr:col>10</xdr:col>
      <xdr:colOff>114300</xdr:colOff>
      <xdr:row>97</xdr:row>
      <xdr:rowOff>39312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13077"/>
          <a:ext cx="889000" cy="15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64179</xdr:rowOff>
    </xdr:from>
    <xdr:to>
      <xdr:col>24</xdr:col>
      <xdr:colOff>114300</xdr:colOff>
      <xdr:row>95</xdr:row>
      <xdr:rowOff>165779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87056</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0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52107</xdr:rowOff>
    </xdr:from>
    <xdr:to>
      <xdr:col>20</xdr:col>
      <xdr:colOff>38100</xdr:colOff>
      <xdr:row>96</xdr:row>
      <xdr:rowOff>153707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144834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60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42418</xdr:rowOff>
    </xdr:from>
    <xdr:to>
      <xdr:col>15</xdr:col>
      <xdr:colOff>101600</xdr:colOff>
      <xdr:row>96</xdr:row>
      <xdr:rowOff>144018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160545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2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3077</xdr:rowOff>
    </xdr:from>
    <xdr:to>
      <xdr:col>10</xdr:col>
      <xdr:colOff>165100</xdr:colOff>
      <xdr:row>96</xdr:row>
      <xdr:rowOff>104677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121204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23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159962</xdr:rowOff>
    </xdr:from>
    <xdr:to>
      <xdr:col>6</xdr:col>
      <xdr:colOff>38100</xdr:colOff>
      <xdr:row>97</xdr:row>
      <xdr:rowOff>90112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81239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22268</xdr:rowOff>
    </xdr:from>
    <xdr:to>
      <xdr:col>55</xdr:col>
      <xdr:colOff>0</xdr:colOff>
      <xdr:row>36</xdr:row>
      <xdr:rowOff>116370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194468"/>
          <a:ext cx="838200" cy="9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137865</xdr:rowOff>
    </xdr:from>
    <xdr:to>
      <xdr:col>50</xdr:col>
      <xdr:colOff>114300</xdr:colOff>
      <xdr:row>36</xdr:row>
      <xdr:rowOff>22268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67165"/>
          <a:ext cx="889000" cy="22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137865</xdr:rowOff>
    </xdr:from>
    <xdr:to>
      <xdr:col>45</xdr:col>
      <xdr:colOff>177800</xdr:colOff>
      <xdr:row>37</xdr:row>
      <xdr:rowOff>52623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67165"/>
          <a:ext cx="889000" cy="4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40210</xdr:rowOff>
    </xdr:from>
    <xdr:to>
      <xdr:col>41</xdr:col>
      <xdr:colOff>50800</xdr:colOff>
      <xdr:row>37</xdr:row>
      <xdr:rowOff>52623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8386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65570</xdr:rowOff>
    </xdr:from>
    <xdr:to>
      <xdr:col>55</xdr:col>
      <xdr:colOff>50800</xdr:colOff>
      <xdr:row>36</xdr:row>
      <xdr:rowOff>167170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88447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8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142918</xdr:rowOff>
    </xdr:from>
    <xdr:to>
      <xdr:col>50</xdr:col>
      <xdr:colOff>165100</xdr:colOff>
      <xdr:row>36</xdr:row>
      <xdr:rowOff>73068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89595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1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87065</xdr:rowOff>
    </xdr:from>
    <xdr:to>
      <xdr:col>46</xdr:col>
      <xdr:colOff>38100</xdr:colOff>
      <xdr:row>35</xdr:row>
      <xdr:rowOff>17215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33742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69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1823</xdr:rowOff>
    </xdr:from>
    <xdr:to>
      <xdr:col>41</xdr:col>
      <xdr:colOff>101600</xdr:colOff>
      <xdr:row>37</xdr:row>
      <xdr:rowOff>103423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4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119950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160860</xdr:rowOff>
    </xdr:from>
    <xdr:to>
      <xdr:col>36</xdr:col>
      <xdr:colOff>165100</xdr:colOff>
      <xdr:row>37</xdr:row>
      <xdr:rowOff>91010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107537</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0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114430</xdr:rowOff>
    </xdr:from>
    <xdr:to>
      <xdr:col>55</xdr:col>
      <xdr:colOff>0</xdr:colOff>
      <xdr:row>57</xdr:row>
      <xdr:rowOff>168318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887080"/>
          <a:ext cx="838200" cy="5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37526</xdr:rowOff>
    </xdr:from>
    <xdr:to>
      <xdr:col>50</xdr:col>
      <xdr:colOff>114300</xdr:colOff>
      <xdr:row>57</xdr:row>
      <xdr:rowOff>168318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810176"/>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156039</xdr:rowOff>
    </xdr:from>
    <xdr:to>
      <xdr:col>45</xdr:col>
      <xdr:colOff>177800</xdr:colOff>
      <xdr:row>57</xdr:row>
      <xdr:rowOff>37526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585789"/>
          <a:ext cx="889000" cy="2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156039</xdr:rowOff>
    </xdr:from>
    <xdr:to>
      <xdr:col>41</xdr:col>
      <xdr:colOff>50800</xdr:colOff>
      <xdr:row>56</xdr:row>
      <xdr:rowOff>89378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585789"/>
          <a:ext cx="889000" cy="10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63630</xdr:rowOff>
    </xdr:from>
    <xdr:to>
      <xdr:col>55</xdr:col>
      <xdr:colOff>50800</xdr:colOff>
      <xdr:row>57</xdr:row>
      <xdr:rowOff>165230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86507</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8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117518</xdr:rowOff>
    </xdr:from>
    <xdr:to>
      <xdr:col>50</xdr:col>
      <xdr:colOff>165100</xdr:colOff>
      <xdr:row>58</xdr:row>
      <xdr:rowOff>47668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38795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8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158176</xdr:rowOff>
    </xdr:from>
    <xdr:to>
      <xdr:col>46</xdr:col>
      <xdr:colOff>38100</xdr:colOff>
      <xdr:row>57</xdr:row>
      <xdr:rowOff>88326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5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104853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3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105239</xdr:rowOff>
    </xdr:from>
    <xdr:to>
      <xdr:col>41</xdr:col>
      <xdr:colOff>101600</xdr:colOff>
      <xdr:row>56</xdr:row>
      <xdr:rowOff>35389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5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51916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31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38578</xdr:rowOff>
    </xdr:from>
    <xdr:to>
      <xdr:col>36</xdr:col>
      <xdr:colOff>165100</xdr:colOff>
      <xdr:row>56</xdr:row>
      <xdr:rowOff>140178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156705</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41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157518</xdr:rowOff>
    </xdr:from>
    <xdr:to>
      <xdr:col>55</xdr:col>
      <xdr:colOff>0</xdr:colOff>
      <xdr:row>78</xdr:row>
      <xdr:rowOff>162585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30618"/>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42532</xdr:rowOff>
    </xdr:from>
    <xdr:to>
      <xdr:col>50</xdr:col>
      <xdr:colOff>114300</xdr:colOff>
      <xdr:row>78</xdr:row>
      <xdr:rowOff>157518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15632"/>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128981</xdr:rowOff>
    </xdr:from>
    <xdr:to>
      <xdr:col>45</xdr:col>
      <xdr:colOff>177800</xdr:colOff>
      <xdr:row>78</xdr:row>
      <xdr:rowOff>42532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987731"/>
          <a:ext cx="889000" cy="4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128981</xdr:rowOff>
    </xdr:from>
    <xdr:to>
      <xdr:col>41</xdr:col>
      <xdr:colOff>50800</xdr:colOff>
      <xdr:row>76</xdr:row>
      <xdr:rowOff>110934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87731"/>
          <a:ext cx="889000" cy="15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111785</xdr:rowOff>
    </xdr:from>
    <xdr:to>
      <xdr:col>55</xdr:col>
      <xdr:colOff>50800</xdr:colOff>
      <xdr:row>79</xdr:row>
      <xdr:rowOff>41935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26712</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9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106718</xdr:rowOff>
    </xdr:from>
    <xdr:to>
      <xdr:col>50</xdr:col>
      <xdr:colOff>165100</xdr:colOff>
      <xdr:row>79</xdr:row>
      <xdr:rowOff>36868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27995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7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163182</xdr:rowOff>
    </xdr:from>
    <xdr:to>
      <xdr:col>46</xdr:col>
      <xdr:colOff>38100</xdr:colOff>
      <xdr:row>78</xdr:row>
      <xdr:rowOff>93332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84459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78181</xdr:rowOff>
    </xdr:from>
    <xdr:to>
      <xdr:col>41</xdr:col>
      <xdr:colOff>101600</xdr:colOff>
      <xdr:row>76</xdr:row>
      <xdr:rowOff>8331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9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24858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60134</xdr:rowOff>
    </xdr:from>
    <xdr:to>
      <xdr:col>36</xdr:col>
      <xdr:colOff>165100</xdr:colOff>
      <xdr:row>76</xdr:row>
      <xdr:rowOff>161734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6811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165117</xdr:rowOff>
    </xdr:from>
    <xdr:to>
      <xdr:col>55</xdr:col>
      <xdr:colOff>0</xdr:colOff>
      <xdr:row>98</xdr:row>
      <xdr:rowOff>47712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795767"/>
          <a:ext cx="838200" cy="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151881</xdr:rowOff>
    </xdr:from>
    <xdr:to>
      <xdr:col>50</xdr:col>
      <xdr:colOff>114300</xdr:colOff>
      <xdr:row>98</xdr:row>
      <xdr:rowOff>47712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782531"/>
          <a:ext cx="889000" cy="6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29189</xdr:rowOff>
    </xdr:from>
    <xdr:to>
      <xdr:col>45</xdr:col>
      <xdr:colOff>177800</xdr:colOff>
      <xdr:row>97</xdr:row>
      <xdr:rowOff>151881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659839"/>
          <a:ext cx="889000" cy="1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29189</xdr:rowOff>
    </xdr:from>
    <xdr:to>
      <xdr:col>41</xdr:col>
      <xdr:colOff>50800</xdr:colOff>
      <xdr:row>97</xdr:row>
      <xdr:rowOff>68177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59839"/>
          <a:ext cx="8890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114317</xdr:rowOff>
    </xdr:from>
    <xdr:to>
      <xdr:col>55</xdr:col>
      <xdr:colOff>50800</xdr:colOff>
      <xdr:row>98</xdr:row>
      <xdr:rowOff>44467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137194</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168362</xdr:rowOff>
    </xdr:from>
    <xdr:to>
      <xdr:col>50</xdr:col>
      <xdr:colOff>165100</xdr:colOff>
      <xdr:row>98</xdr:row>
      <xdr:rowOff>98512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115039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5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101081</xdr:rowOff>
    </xdr:from>
    <xdr:to>
      <xdr:col>46</xdr:col>
      <xdr:colOff>38100</xdr:colOff>
      <xdr:row>98</xdr:row>
      <xdr:rowOff>31231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47758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149839</xdr:rowOff>
    </xdr:from>
    <xdr:to>
      <xdr:col>41</xdr:col>
      <xdr:colOff>101600</xdr:colOff>
      <xdr:row>97</xdr:row>
      <xdr:rowOff>79989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96516</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61795" y="1638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17377</xdr:rowOff>
    </xdr:from>
    <xdr:to>
      <xdr:col>36</xdr:col>
      <xdr:colOff>165100</xdr:colOff>
      <xdr:row>97</xdr:row>
      <xdr:rowOff>118977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135504</xdr:rowOff>
    </xdr:from>
    <xdr:ext cx="599010"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672795" y="1642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56866</xdr:rowOff>
    </xdr:from>
    <xdr:to>
      <xdr:col>85</xdr:col>
      <xdr:colOff>127000</xdr:colOff>
      <xdr:row>38</xdr:row>
      <xdr:rowOff>136337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571966"/>
          <a:ext cx="8382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63984</xdr:rowOff>
    </xdr:from>
    <xdr:to>
      <xdr:col>81</xdr:col>
      <xdr:colOff>50800</xdr:colOff>
      <xdr:row>38</xdr:row>
      <xdr:rowOff>56866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407634"/>
          <a:ext cx="889000" cy="16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163050</xdr:rowOff>
    </xdr:from>
    <xdr:to>
      <xdr:col>76</xdr:col>
      <xdr:colOff>114300</xdr:colOff>
      <xdr:row>37</xdr:row>
      <xdr:rowOff>63984</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163800"/>
          <a:ext cx="889000" cy="2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167622</xdr:rowOff>
    </xdr:from>
    <xdr:to>
      <xdr:col>71</xdr:col>
      <xdr:colOff>177800</xdr:colOff>
      <xdr:row>35</xdr:row>
      <xdr:rowOff>163050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5654022"/>
          <a:ext cx="889000" cy="50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85537</xdr:rowOff>
    </xdr:from>
    <xdr:to>
      <xdr:col>85</xdr:col>
      <xdr:colOff>177800</xdr:colOff>
      <xdr:row>39</xdr:row>
      <xdr:rowOff>15687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63964</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7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6066</xdr:rowOff>
    </xdr:from>
    <xdr:to>
      <xdr:col>81</xdr:col>
      <xdr:colOff>101600</xdr:colOff>
      <xdr:row>38</xdr:row>
      <xdr:rowOff>107666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124192</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2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13184</xdr:rowOff>
    </xdr:from>
    <xdr:to>
      <xdr:col>76</xdr:col>
      <xdr:colOff>165100</xdr:colOff>
      <xdr:row>37</xdr:row>
      <xdr:rowOff>114784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3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131311</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1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112250</xdr:rowOff>
    </xdr:from>
    <xdr:to>
      <xdr:col>72</xdr:col>
      <xdr:colOff>38100</xdr:colOff>
      <xdr:row>36</xdr:row>
      <xdr:rowOff>42400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58927</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58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116822</xdr:rowOff>
    </xdr:from>
    <xdr:to>
      <xdr:col>67</xdr:col>
      <xdr:colOff>101600</xdr:colOff>
      <xdr:row>33</xdr:row>
      <xdr:rowOff>46972</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5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63499</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7111" y="537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51617</xdr:rowOff>
    </xdr:from>
    <xdr:to>
      <xdr:col>85</xdr:col>
      <xdr:colOff>127000</xdr:colOff>
      <xdr:row>77</xdr:row>
      <xdr:rowOff>68380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253267"/>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68380</xdr:rowOff>
    </xdr:from>
    <xdr:to>
      <xdr:col>81</xdr:col>
      <xdr:colOff>50800</xdr:colOff>
      <xdr:row>77</xdr:row>
      <xdr:rowOff>85554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270030"/>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46992</xdr:rowOff>
    </xdr:from>
    <xdr:to>
      <xdr:col>76</xdr:col>
      <xdr:colOff>114300</xdr:colOff>
      <xdr:row>77</xdr:row>
      <xdr:rowOff>85554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248642"/>
          <a:ext cx="889000" cy="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40641</xdr:rowOff>
    </xdr:from>
    <xdr:to>
      <xdr:col>71</xdr:col>
      <xdr:colOff>177800</xdr:colOff>
      <xdr:row>77</xdr:row>
      <xdr:rowOff>46992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242291"/>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817</xdr:rowOff>
    </xdr:from>
    <xdr:to>
      <xdr:col>85</xdr:col>
      <xdr:colOff>177800</xdr:colOff>
      <xdr:row>77</xdr:row>
      <xdr:rowOff>102417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23694</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05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17580</xdr:rowOff>
    </xdr:from>
    <xdr:to>
      <xdr:col>81</xdr:col>
      <xdr:colOff>101600</xdr:colOff>
      <xdr:row>77</xdr:row>
      <xdr:rowOff>119180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2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135707</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181795" y="1299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34754</xdr:rowOff>
    </xdr:from>
    <xdr:to>
      <xdr:col>76</xdr:col>
      <xdr:colOff>165100</xdr:colOff>
      <xdr:row>77</xdr:row>
      <xdr:rowOff>136354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2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152881</xdr:rowOff>
    </xdr:from>
    <xdr:ext cx="59901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292795" y="1301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167642</xdr:rowOff>
    </xdr:from>
    <xdr:to>
      <xdr:col>72</xdr:col>
      <xdr:colOff>38100</xdr:colOff>
      <xdr:row>77</xdr:row>
      <xdr:rowOff>97792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1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114319</xdr:rowOff>
    </xdr:from>
    <xdr:ext cx="59901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03795" y="1297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161291</xdr:rowOff>
    </xdr:from>
    <xdr:to>
      <xdr:col>67</xdr:col>
      <xdr:colOff>101600</xdr:colOff>
      <xdr:row>77</xdr:row>
      <xdr:rowOff>91441</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1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107968</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14795" y="1296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96338</xdr:rowOff>
    </xdr:from>
    <xdr:to>
      <xdr:col>85</xdr:col>
      <xdr:colOff>127000</xdr:colOff>
      <xdr:row>98</xdr:row>
      <xdr:rowOff>113278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898438"/>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96338</xdr:rowOff>
    </xdr:from>
    <xdr:to>
      <xdr:col>81</xdr:col>
      <xdr:colOff>50800</xdr:colOff>
      <xdr:row>98</xdr:row>
      <xdr:rowOff>146616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898438"/>
          <a:ext cx="889000" cy="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146616</xdr:rowOff>
    </xdr:from>
    <xdr:to>
      <xdr:col>76</xdr:col>
      <xdr:colOff>114300</xdr:colOff>
      <xdr:row>98</xdr:row>
      <xdr:rowOff>156949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48716"/>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156949</xdr:rowOff>
    </xdr:from>
    <xdr:to>
      <xdr:col>71</xdr:col>
      <xdr:colOff>177800</xdr:colOff>
      <xdr:row>98</xdr:row>
      <xdr:rowOff>163937</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59049"/>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62478</xdr:rowOff>
    </xdr:from>
    <xdr:to>
      <xdr:col>85</xdr:col>
      <xdr:colOff>177800</xdr:colOff>
      <xdr:row>98</xdr:row>
      <xdr:rowOff>164078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21855</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45538</xdr:rowOff>
    </xdr:from>
    <xdr:to>
      <xdr:col>81</xdr:col>
      <xdr:colOff>101600</xdr:colOff>
      <xdr:row>98</xdr:row>
      <xdr:rowOff>147138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163665</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2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95816</xdr:rowOff>
    </xdr:from>
    <xdr:to>
      <xdr:col>76</xdr:col>
      <xdr:colOff>165100</xdr:colOff>
      <xdr:row>99</xdr:row>
      <xdr:rowOff>25966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42493</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106149</xdr:rowOff>
    </xdr:from>
    <xdr:to>
      <xdr:col>72</xdr:col>
      <xdr:colOff>38100</xdr:colOff>
      <xdr:row>99</xdr:row>
      <xdr:rowOff>36299</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52826</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8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113137</xdr:rowOff>
    </xdr:from>
    <xdr:to>
      <xdr:col>67</xdr:col>
      <xdr:colOff>101600</xdr:colOff>
      <xdr:row>99</xdr:row>
      <xdr:rowOff>43287</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59814</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9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111491</xdr:rowOff>
    </xdr:from>
    <xdr:to>
      <xdr:col>116</xdr:col>
      <xdr:colOff>63500</xdr:colOff>
      <xdr:row>58</xdr:row>
      <xdr:rowOff>112085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55591"/>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95238</xdr:rowOff>
    </xdr:from>
    <xdr:to>
      <xdr:col>111</xdr:col>
      <xdr:colOff>177800</xdr:colOff>
      <xdr:row>58</xdr:row>
      <xdr:rowOff>112085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39338"/>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95238</xdr:rowOff>
    </xdr:from>
    <xdr:to>
      <xdr:col>107</xdr:col>
      <xdr:colOff>50800</xdr:colOff>
      <xdr:row>58</xdr:row>
      <xdr:rowOff>96243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39338"/>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96243</xdr:rowOff>
    </xdr:from>
    <xdr:to>
      <xdr:col>102</xdr:col>
      <xdr:colOff>114300</xdr:colOff>
      <xdr:row>58</xdr:row>
      <xdr:rowOff>97089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40343"/>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60691</xdr:rowOff>
    </xdr:from>
    <xdr:to>
      <xdr:col>116</xdr:col>
      <xdr:colOff>114300</xdr:colOff>
      <xdr:row>58</xdr:row>
      <xdr:rowOff>162291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0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147068</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1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61285</xdr:rowOff>
    </xdr:from>
    <xdr:to>
      <xdr:col>112</xdr:col>
      <xdr:colOff>38100</xdr:colOff>
      <xdr:row>58</xdr:row>
      <xdr:rowOff>162885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154012</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9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44438</xdr:rowOff>
    </xdr:from>
    <xdr:to>
      <xdr:col>107</xdr:col>
      <xdr:colOff>101600</xdr:colOff>
      <xdr:row>58</xdr:row>
      <xdr:rowOff>146038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137165</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45443</xdr:rowOff>
    </xdr:from>
    <xdr:to>
      <xdr:col>102</xdr:col>
      <xdr:colOff>165100</xdr:colOff>
      <xdr:row>58</xdr:row>
      <xdr:rowOff>147043</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138170</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8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46289</xdr:rowOff>
    </xdr:from>
    <xdr:to>
      <xdr:col>98</xdr:col>
      <xdr:colOff>38100</xdr:colOff>
      <xdr:row>58</xdr:row>
      <xdr:rowOff>147889</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139016</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7276</xdr:rowOff>
    </xdr:from>
    <xdr:to>
      <xdr:col>116</xdr:col>
      <xdr:colOff>63500</xdr:colOff>
      <xdr:row>75</xdr:row>
      <xdr:rowOff>65634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866026"/>
          <a:ext cx="838200" cy="5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65634</xdr:rowOff>
    </xdr:from>
    <xdr:to>
      <xdr:col>111</xdr:col>
      <xdr:colOff>177800</xdr:colOff>
      <xdr:row>75</xdr:row>
      <xdr:rowOff>82779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2438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76312</xdr:rowOff>
    </xdr:from>
    <xdr:to>
      <xdr:col>107</xdr:col>
      <xdr:colOff>50800</xdr:colOff>
      <xdr:row>75</xdr:row>
      <xdr:rowOff>82779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935062"/>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52473</xdr:rowOff>
    </xdr:from>
    <xdr:to>
      <xdr:col>102</xdr:col>
      <xdr:colOff>114300</xdr:colOff>
      <xdr:row>75</xdr:row>
      <xdr:rowOff>76312</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2911223"/>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127926</xdr:rowOff>
    </xdr:from>
    <xdr:to>
      <xdr:col>116</xdr:col>
      <xdr:colOff>114300</xdr:colOff>
      <xdr:row>75</xdr:row>
      <xdr:rowOff>58076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150803</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14834</xdr:rowOff>
    </xdr:from>
    <xdr:to>
      <xdr:col>112</xdr:col>
      <xdr:colOff>38100</xdr:colOff>
      <xdr:row>75</xdr:row>
      <xdr:rowOff>116434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132961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6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31979</xdr:rowOff>
    </xdr:from>
    <xdr:to>
      <xdr:col>107</xdr:col>
      <xdr:colOff>101600</xdr:colOff>
      <xdr:row>75</xdr:row>
      <xdr:rowOff>133579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8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150106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66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25512</xdr:rowOff>
    </xdr:from>
    <xdr:to>
      <xdr:col>102</xdr:col>
      <xdr:colOff>165100</xdr:colOff>
      <xdr:row>75</xdr:row>
      <xdr:rowOff>127112</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143639</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1673</xdr:rowOff>
    </xdr:from>
    <xdr:to>
      <xdr:col>98</xdr:col>
      <xdr:colOff>38100</xdr:colOff>
      <xdr:row>75</xdr:row>
      <xdr:rowOff>103273</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119800</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・人件費について、</a:t>
          </a:r>
          <a:r>
            <a:rPr kumimoji="1" lang="ja-JP" altLang="en-US" sz="1000">
              <a:solidFill>
                <a:schemeClr val="dk1"/>
              </a:solidFill>
              <a:effectLst/>
              <a:latin typeface="+mn-lt"/>
              <a:ea typeface="+mn-ea"/>
              <a:cs typeface="+mn-cs"/>
            </a:rPr>
            <a:t>職員数の適正化を図っており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決算額は減少しているが、それ以上に人口が減少しているため、住</a:t>
          </a:r>
          <a:r>
            <a:rPr kumimoji="1" lang="ja-JP" altLang="ja-JP" sz="1000">
              <a:solidFill>
                <a:schemeClr val="dk1"/>
              </a:solidFill>
              <a:effectLst/>
              <a:latin typeface="+mn-lt"/>
              <a:ea typeface="+mn-ea"/>
              <a:cs typeface="+mn-cs"/>
            </a:rPr>
            <a:t>民一人当たりのコストは増加傾向にある。また、庁舎の一本化や旧町時代に建設された類似施設の統廃合が進んでおらず、職員の集約化・縮減に繋がっていないため、類似団体内平均と比べ高水準にある。</a:t>
          </a:r>
          <a:endParaRPr lang="ja-JP" altLang="ja-JP" sz="1100">
            <a:effectLst/>
          </a:endParaRPr>
        </a:p>
        <a:p>
          <a:r>
            <a:rPr kumimoji="1" lang="ja-JP" altLang="ja-JP" sz="1000">
              <a:solidFill>
                <a:schemeClr val="dk1"/>
              </a:solidFill>
              <a:effectLst/>
              <a:latin typeface="+mn-lt"/>
              <a:ea typeface="+mn-ea"/>
              <a:cs typeface="+mn-cs"/>
            </a:rPr>
            <a:t>・物件費・維持補修費について、人口は減少しているにも関わらず、老朽化した多数の施設を運営しているため、その維持管理に要する費用が多額になっており、類似団体内平均と比べて高い水準にある。今後は</a:t>
          </a:r>
          <a:r>
            <a:rPr kumimoji="1" lang="ja-JP" altLang="ja-JP" sz="1000" b="0" i="0" baseline="0">
              <a:solidFill>
                <a:schemeClr val="dk1"/>
              </a:solidFill>
              <a:effectLst/>
              <a:latin typeface="+mn-lt"/>
              <a:ea typeface="+mn-ea"/>
              <a:cs typeface="+mn-cs"/>
            </a:rPr>
            <a:t>公共施設等総合管理計画（個別施設計画）に基づき</a:t>
          </a:r>
          <a:r>
            <a:rPr kumimoji="1" lang="ja-JP" altLang="ja-JP" sz="1000">
              <a:solidFill>
                <a:schemeClr val="dk1"/>
              </a:solidFill>
              <a:effectLst/>
              <a:latin typeface="+mn-lt"/>
              <a:ea typeface="+mn-ea"/>
              <a:cs typeface="+mn-cs"/>
            </a:rPr>
            <a:t>早急に施設の統廃合を進めていく。</a:t>
          </a:r>
          <a:endParaRPr lang="ja-JP" altLang="ja-JP" sz="1100">
            <a:effectLst/>
          </a:endParaRPr>
        </a:p>
        <a:p>
          <a:r>
            <a:rPr kumimoji="1" lang="ja-JP" altLang="ja-JP" sz="1000">
              <a:solidFill>
                <a:schemeClr val="dk1"/>
              </a:solidFill>
              <a:effectLst/>
              <a:latin typeface="+mn-lt"/>
              <a:ea typeface="+mn-ea"/>
              <a:cs typeface="+mn-cs"/>
            </a:rPr>
            <a:t>・補助費等について、住民一人当たりのコストは前年比減となっているが、コロナウイルス感染症に対する支援事業（プレミアム商品券発行補助金</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を実施したことによりコロナ前に比べて高い水準となっている。</a:t>
          </a:r>
          <a:endParaRPr lang="ja-JP" altLang="ja-JP" sz="1100">
            <a:effectLst/>
          </a:endParaRPr>
        </a:p>
        <a:p>
          <a:r>
            <a:rPr kumimoji="1" lang="ja-JP" altLang="ja-JP" sz="1000">
              <a:solidFill>
                <a:schemeClr val="dk1"/>
              </a:solidFill>
              <a:effectLst/>
              <a:latin typeface="+mn-lt"/>
              <a:ea typeface="+mn-ea"/>
              <a:cs typeface="+mn-cs"/>
            </a:rPr>
            <a:t>・普通建設事業費は</a:t>
          </a:r>
          <a:r>
            <a:rPr kumimoji="1" lang="ja-JP" altLang="en-US" sz="1000">
              <a:solidFill>
                <a:schemeClr val="dk1"/>
              </a:solidFill>
              <a:effectLst/>
              <a:latin typeface="+mn-lt"/>
              <a:ea typeface="+mn-ea"/>
              <a:cs typeface="+mn-cs"/>
            </a:rPr>
            <a:t>道路改良費が約３億円増加したことにより、</a:t>
          </a:r>
          <a:r>
            <a:rPr kumimoji="1" lang="ja-JP" altLang="ja-JP" sz="1000">
              <a:solidFill>
                <a:schemeClr val="dk1"/>
              </a:solidFill>
              <a:effectLst/>
              <a:latin typeface="+mn-lt"/>
              <a:ea typeface="+mn-ea"/>
              <a:cs typeface="+mn-cs"/>
            </a:rPr>
            <a:t>前年度比</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となっている。その一方、老朽化した施設維持には多額の費用を要しているため、</a:t>
          </a:r>
          <a:r>
            <a:rPr kumimoji="1" lang="ja-JP" altLang="ja-JP" sz="1000" b="0" i="0" baseline="0">
              <a:solidFill>
                <a:schemeClr val="dk1"/>
              </a:solidFill>
              <a:effectLst/>
              <a:latin typeface="+mn-lt"/>
              <a:ea typeface="+mn-ea"/>
              <a:cs typeface="+mn-cs"/>
            </a:rPr>
            <a:t>類似団体と比較して一人当たりコストが高い状況にある。今後は、公共施設等総合管理計画（個別施設計画）に基づき</a:t>
          </a:r>
          <a:r>
            <a:rPr kumimoji="1" lang="ja-JP" altLang="ja-JP" sz="1000">
              <a:solidFill>
                <a:schemeClr val="dk1"/>
              </a:solidFill>
              <a:effectLst/>
              <a:latin typeface="+mn-lt"/>
              <a:ea typeface="+mn-ea"/>
              <a:cs typeface="+mn-cs"/>
            </a:rPr>
            <a:t>早急に施設の統廃合を進めていく。</a:t>
          </a:r>
          <a:endParaRPr lang="ja-JP" altLang="ja-JP" sz="1100">
            <a:effectLst/>
          </a:endParaRPr>
        </a:p>
        <a:p>
          <a:r>
            <a:rPr kumimoji="1" lang="ja-JP" altLang="ja-JP" sz="1000">
              <a:solidFill>
                <a:schemeClr val="dk1"/>
              </a:solidFill>
              <a:effectLst/>
              <a:latin typeface="+mn-lt"/>
              <a:ea typeface="+mn-ea"/>
              <a:cs typeface="+mn-cs"/>
            </a:rPr>
            <a:t>・災害復旧費は平成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年北部豪雨にかかる災害復旧工事）をピークに年々減少傾向にある。</a:t>
          </a:r>
          <a:endParaRPr lang="ja-JP" altLang="ja-JP" sz="1100">
            <a:effectLst/>
          </a:endParaRPr>
        </a:p>
        <a:p>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公債費は合併特例債による大型事業の償還が始まったため、前年度比増となっている。</a:t>
          </a:r>
          <a:endParaRPr kumimoji="1" lang="en-US" altLang="ja-JP" sz="10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24,956
24,858
139.42
24,139,487
23,444,825
523,137
12,651,437
25,143,600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60452</xdr:rowOff>
    </xdr:from>
    <xdr:to>
      <xdr:col>24</xdr:col>
      <xdr:colOff>63500</xdr:colOff>
      <xdr:row>35</xdr:row>
      <xdr:rowOff>83693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1202"/>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83693</xdr:rowOff>
    </xdr:from>
    <xdr:to>
      <xdr:col>19</xdr:col>
      <xdr:colOff>177800</xdr:colOff>
      <xdr:row>35</xdr:row>
      <xdr:rowOff>132080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444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127127</xdr:rowOff>
    </xdr:from>
    <xdr:to>
      <xdr:col>15</xdr:col>
      <xdr:colOff>50800</xdr:colOff>
      <xdr:row>35</xdr:row>
      <xdr:rowOff>132080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787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16828</xdr:rowOff>
    </xdr:from>
    <xdr:to>
      <xdr:col>10</xdr:col>
      <xdr:colOff>114300</xdr:colOff>
      <xdr:row>35</xdr:row>
      <xdr:rowOff>127127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7578"/>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9652</xdr:rowOff>
    </xdr:from>
    <xdr:to>
      <xdr:col>24</xdr:col>
      <xdr:colOff>114300</xdr:colOff>
      <xdr:row>35</xdr:row>
      <xdr:rowOff>111252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32529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32893</xdr:rowOff>
    </xdr:from>
    <xdr:to>
      <xdr:col>20</xdr:col>
      <xdr:colOff>38100</xdr:colOff>
      <xdr:row>35</xdr:row>
      <xdr:rowOff>134493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151020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81280</xdr:rowOff>
    </xdr:from>
    <xdr:to>
      <xdr:col>15</xdr:col>
      <xdr:colOff>101600</xdr:colOff>
      <xdr:row>36</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76327</xdr:rowOff>
    </xdr:from>
    <xdr:to>
      <xdr:col>10</xdr:col>
      <xdr:colOff>165100</xdr:colOff>
      <xdr:row>36</xdr:row>
      <xdr:rowOff>6477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23004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137478</xdr:rowOff>
    </xdr:from>
    <xdr:to>
      <xdr:col>6</xdr:col>
      <xdr:colOff>38100</xdr:colOff>
      <xdr:row>35</xdr:row>
      <xdr:rowOff>67628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84155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94113</xdr:rowOff>
    </xdr:from>
    <xdr:to>
      <xdr:col>24</xdr:col>
      <xdr:colOff>63500</xdr:colOff>
      <xdr:row>58</xdr:row>
      <xdr:rowOff>103746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38213"/>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15374</xdr:rowOff>
    </xdr:from>
    <xdr:to>
      <xdr:col>19</xdr:col>
      <xdr:colOff>177800</xdr:colOff>
      <xdr:row>58</xdr:row>
      <xdr:rowOff>103746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59474"/>
          <a:ext cx="889000" cy="8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15374</xdr:rowOff>
    </xdr:from>
    <xdr:to>
      <xdr:col>15</xdr:col>
      <xdr:colOff>50800</xdr:colOff>
      <xdr:row>58</xdr:row>
      <xdr:rowOff>115246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59474"/>
          <a:ext cx="889000" cy="9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115246</xdr:rowOff>
    </xdr:from>
    <xdr:to>
      <xdr:col>10</xdr:col>
      <xdr:colOff>114300</xdr:colOff>
      <xdr:row>58</xdr:row>
      <xdr:rowOff>119263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9346"/>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43313</xdr:rowOff>
    </xdr:from>
    <xdr:to>
      <xdr:col>24</xdr:col>
      <xdr:colOff>114300</xdr:colOff>
      <xdr:row>58</xdr:row>
      <xdr:rowOff>144913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66190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52946</xdr:rowOff>
    </xdr:from>
    <xdr:to>
      <xdr:col>20</xdr:col>
      <xdr:colOff>38100</xdr:colOff>
      <xdr:row>58</xdr:row>
      <xdr:rowOff>154546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171073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136024</xdr:rowOff>
    </xdr:from>
    <xdr:to>
      <xdr:col>15</xdr:col>
      <xdr:colOff>101600</xdr:colOff>
      <xdr:row>58</xdr:row>
      <xdr:rowOff>66174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82701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8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64446</xdr:rowOff>
    </xdr:from>
    <xdr:to>
      <xdr:col>10</xdr:col>
      <xdr:colOff>165100</xdr:colOff>
      <xdr:row>58</xdr:row>
      <xdr:rowOff>166046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11123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8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68463</xdr:rowOff>
    </xdr:from>
    <xdr:to>
      <xdr:col>6</xdr:col>
      <xdr:colOff>38100</xdr:colOff>
      <xdr:row>58</xdr:row>
      <xdr:rowOff>170063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15140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8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121302</xdr:rowOff>
    </xdr:from>
    <xdr:to>
      <xdr:col>24</xdr:col>
      <xdr:colOff>63500</xdr:colOff>
      <xdr:row>74</xdr:row>
      <xdr:rowOff>167347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08602"/>
          <a:ext cx="838200" cy="4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121302</xdr:rowOff>
    </xdr:from>
    <xdr:to>
      <xdr:col>19</xdr:col>
      <xdr:colOff>177800</xdr:colOff>
      <xdr:row>75</xdr:row>
      <xdr:rowOff>82116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08602"/>
          <a:ext cx="889000" cy="1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82116</xdr:rowOff>
    </xdr:from>
    <xdr:to>
      <xdr:col>15</xdr:col>
      <xdr:colOff>50800</xdr:colOff>
      <xdr:row>75</xdr:row>
      <xdr:rowOff>110828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40866"/>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65350</xdr:rowOff>
    </xdr:from>
    <xdr:to>
      <xdr:col>10</xdr:col>
      <xdr:colOff>114300</xdr:colOff>
      <xdr:row>75</xdr:row>
      <xdr:rowOff>110828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24100"/>
          <a:ext cx="889000" cy="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116547</xdr:rowOff>
    </xdr:from>
    <xdr:to>
      <xdr:col>24</xdr:col>
      <xdr:colOff>114300</xdr:colOff>
      <xdr:row>75</xdr:row>
      <xdr:rowOff>46697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139424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70502</xdr:rowOff>
    </xdr:from>
    <xdr:to>
      <xdr:col>20</xdr:col>
      <xdr:colOff>38100</xdr:colOff>
      <xdr:row>75</xdr:row>
      <xdr:rowOff>652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3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31316</xdr:rowOff>
    </xdr:from>
    <xdr:to>
      <xdr:col>15</xdr:col>
      <xdr:colOff>101600</xdr:colOff>
      <xdr:row>75</xdr:row>
      <xdr:rowOff>132916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149443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6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60028</xdr:rowOff>
    </xdr:from>
    <xdr:to>
      <xdr:col>10</xdr:col>
      <xdr:colOff>165100</xdr:colOff>
      <xdr:row>75</xdr:row>
      <xdr:rowOff>161627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18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9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14550</xdr:rowOff>
    </xdr:from>
    <xdr:to>
      <xdr:col>6</xdr:col>
      <xdr:colOff>38100</xdr:colOff>
      <xdr:row>75</xdr:row>
      <xdr:rowOff>116150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132677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4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140536</xdr:rowOff>
    </xdr:from>
    <xdr:to>
      <xdr:col>24</xdr:col>
      <xdr:colOff>63500</xdr:colOff>
      <xdr:row>97</xdr:row>
      <xdr:rowOff>159486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71186"/>
          <a:ext cx="8382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159486</xdr:rowOff>
    </xdr:from>
    <xdr:to>
      <xdr:col>19</xdr:col>
      <xdr:colOff>177800</xdr:colOff>
      <xdr:row>98</xdr:row>
      <xdr:rowOff>18219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90136"/>
          <a:ext cx="889000" cy="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86573</xdr:rowOff>
    </xdr:from>
    <xdr:to>
      <xdr:col>15</xdr:col>
      <xdr:colOff>50800</xdr:colOff>
      <xdr:row>98</xdr:row>
      <xdr:rowOff>18219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17223"/>
          <a:ext cx="889000" cy="10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86573</xdr:rowOff>
    </xdr:from>
    <xdr:to>
      <xdr:col>10</xdr:col>
      <xdr:colOff>114300</xdr:colOff>
      <xdr:row>98</xdr:row>
      <xdr:rowOff>18114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7223"/>
          <a:ext cx="889000" cy="10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89736</xdr:rowOff>
    </xdr:from>
    <xdr:to>
      <xdr:col>24</xdr:col>
      <xdr:colOff>114300</xdr:colOff>
      <xdr:row>98</xdr:row>
      <xdr:rowOff>19886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112613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108686</xdr:rowOff>
    </xdr:from>
    <xdr:to>
      <xdr:col>20</xdr:col>
      <xdr:colOff>38100</xdr:colOff>
      <xdr:row>98</xdr:row>
      <xdr:rowOff>38836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55363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138869</xdr:rowOff>
    </xdr:from>
    <xdr:to>
      <xdr:col>15</xdr:col>
      <xdr:colOff>101600</xdr:colOff>
      <xdr:row>98</xdr:row>
      <xdr:rowOff>69019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85546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35773</xdr:rowOff>
    </xdr:from>
    <xdr:to>
      <xdr:col>10</xdr:col>
      <xdr:colOff>165100</xdr:colOff>
      <xdr:row>97</xdr:row>
      <xdr:rowOff>137373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153900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4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138764</xdr:rowOff>
    </xdr:from>
    <xdr:to>
      <xdr:col>6</xdr:col>
      <xdr:colOff>38100</xdr:colOff>
      <xdr:row>98</xdr:row>
      <xdr:rowOff>68914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6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85441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170354</xdr:rowOff>
    </xdr:from>
    <xdr:to>
      <xdr:col>55</xdr:col>
      <xdr:colOff>0</xdr:colOff>
      <xdr:row>54</xdr:row>
      <xdr:rowOff>51515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257204"/>
          <a:ext cx="8382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54726</xdr:rowOff>
    </xdr:from>
    <xdr:to>
      <xdr:col>50</xdr:col>
      <xdr:colOff>114300</xdr:colOff>
      <xdr:row>54</xdr:row>
      <xdr:rowOff>51515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141576"/>
          <a:ext cx="889000" cy="16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54726</xdr:rowOff>
    </xdr:from>
    <xdr:to>
      <xdr:col>45</xdr:col>
      <xdr:colOff>177800</xdr:colOff>
      <xdr:row>53</xdr:row>
      <xdr:rowOff>142552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141576"/>
          <a:ext cx="889000" cy="8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142552</xdr:rowOff>
    </xdr:from>
    <xdr:to>
      <xdr:col>41</xdr:col>
      <xdr:colOff>50800</xdr:colOff>
      <xdr:row>54</xdr:row>
      <xdr:rowOff>58765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229402"/>
          <a:ext cx="889000" cy="8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119554</xdr:rowOff>
    </xdr:from>
    <xdr:to>
      <xdr:col>55</xdr:col>
      <xdr:colOff>50800</xdr:colOff>
      <xdr:row>54</xdr:row>
      <xdr:rowOff>49704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20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142431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05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715</xdr:rowOff>
    </xdr:from>
    <xdr:to>
      <xdr:col>50</xdr:col>
      <xdr:colOff>165100</xdr:colOff>
      <xdr:row>54</xdr:row>
      <xdr:rowOff>102315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2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118842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0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3926</xdr:rowOff>
    </xdr:from>
    <xdr:to>
      <xdr:col>46</xdr:col>
      <xdr:colOff>38100</xdr:colOff>
      <xdr:row>53</xdr:row>
      <xdr:rowOff>105526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0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122053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88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91752</xdr:rowOff>
    </xdr:from>
    <xdr:to>
      <xdr:col>41</xdr:col>
      <xdr:colOff>101600</xdr:colOff>
      <xdr:row>54</xdr:row>
      <xdr:rowOff>21902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1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38429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89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7965</xdr:rowOff>
    </xdr:from>
    <xdr:to>
      <xdr:col>36</xdr:col>
      <xdr:colOff>165100</xdr:colOff>
      <xdr:row>54</xdr:row>
      <xdr:rowOff>109565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2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126092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0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69200</xdr:rowOff>
    </xdr:from>
    <xdr:to>
      <xdr:col>55</xdr:col>
      <xdr:colOff>0</xdr:colOff>
      <xdr:row>77</xdr:row>
      <xdr:rowOff>126885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70850"/>
          <a:ext cx="838200" cy="5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48709</xdr:rowOff>
    </xdr:from>
    <xdr:to>
      <xdr:col>50</xdr:col>
      <xdr:colOff>114300</xdr:colOff>
      <xdr:row>77</xdr:row>
      <xdr:rowOff>69200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50359"/>
          <a:ext cx="889000" cy="2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48709</xdr:rowOff>
    </xdr:from>
    <xdr:to>
      <xdr:col>45</xdr:col>
      <xdr:colOff>177800</xdr:colOff>
      <xdr:row>77</xdr:row>
      <xdr:rowOff>116867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50359"/>
          <a:ext cx="889000" cy="6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116867</xdr:rowOff>
    </xdr:from>
    <xdr:to>
      <xdr:col>41</xdr:col>
      <xdr:colOff>50800</xdr:colOff>
      <xdr:row>77</xdr:row>
      <xdr:rowOff>119968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18517"/>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76085</xdr:rowOff>
    </xdr:from>
    <xdr:to>
      <xdr:col>55</xdr:col>
      <xdr:colOff>50800</xdr:colOff>
      <xdr:row>78</xdr:row>
      <xdr:rowOff>6235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98962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2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18400</xdr:rowOff>
    </xdr:from>
    <xdr:to>
      <xdr:col>50</xdr:col>
      <xdr:colOff>165100</xdr:colOff>
      <xdr:row>77</xdr:row>
      <xdr:rowOff>120000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136527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9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169359</xdr:rowOff>
    </xdr:from>
    <xdr:to>
      <xdr:col>46</xdr:col>
      <xdr:colOff>38100</xdr:colOff>
      <xdr:row>77</xdr:row>
      <xdr:rowOff>99509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9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116036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66067</xdr:rowOff>
    </xdr:from>
    <xdr:to>
      <xdr:col>41</xdr:col>
      <xdr:colOff>101600</xdr:colOff>
      <xdr:row>77</xdr:row>
      <xdr:rowOff>167667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12744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69168</xdr:rowOff>
    </xdr:from>
    <xdr:to>
      <xdr:col>36</xdr:col>
      <xdr:colOff>165100</xdr:colOff>
      <xdr:row>77</xdr:row>
      <xdr:rowOff>170768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15845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4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106220</xdr:rowOff>
    </xdr:from>
    <xdr:to>
      <xdr:col>55</xdr:col>
      <xdr:colOff>0</xdr:colOff>
      <xdr:row>96</xdr:row>
      <xdr:rowOff>27409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393970"/>
          <a:ext cx="838200" cy="9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27409</xdr:rowOff>
    </xdr:from>
    <xdr:to>
      <xdr:col>50</xdr:col>
      <xdr:colOff>114300</xdr:colOff>
      <xdr:row>96</xdr:row>
      <xdr:rowOff>40860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486609"/>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40860</xdr:rowOff>
    </xdr:from>
    <xdr:to>
      <xdr:col>45</xdr:col>
      <xdr:colOff>177800</xdr:colOff>
      <xdr:row>96</xdr:row>
      <xdr:rowOff>117497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00060"/>
          <a:ext cx="889000" cy="7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117497</xdr:rowOff>
    </xdr:from>
    <xdr:to>
      <xdr:col>41</xdr:col>
      <xdr:colOff>50800</xdr:colOff>
      <xdr:row>96</xdr:row>
      <xdr:rowOff>119898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76697"/>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55420</xdr:rowOff>
    </xdr:from>
    <xdr:to>
      <xdr:col>55</xdr:col>
      <xdr:colOff>50800</xdr:colOff>
      <xdr:row>95</xdr:row>
      <xdr:rowOff>157020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78297</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1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148059</xdr:rowOff>
    </xdr:from>
    <xdr:to>
      <xdr:col>50</xdr:col>
      <xdr:colOff>165100</xdr:colOff>
      <xdr:row>96</xdr:row>
      <xdr:rowOff>78209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94736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21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161510</xdr:rowOff>
    </xdr:from>
    <xdr:to>
      <xdr:col>46</xdr:col>
      <xdr:colOff>38100</xdr:colOff>
      <xdr:row>96</xdr:row>
      <xdr:rowOff>91660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4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108187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66697</xdr:rowOff>
    </xdr:from>
    <xdr:to>
      <xdr:col>41</xdr:col>
      <xdr:colOff>101600</xdr:colOff>
      <xdr:row>96</xdr:row>
      <xdr:rowOff>168297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13374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69098</xdr:rowOff>
    </xdr:from>
    <xdr:to>
      <xdr:col>36</xdr:col>
      <xdr:colOff>165100</xdr:colOff>
      <xdr:row>96</xdr:row>
      <xdr:rowOff>170698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15775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3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52889</xdr:rowOff>
    </xdr:from>
    <xdr:to>
      <xdr:col>85</xdr:col>
      <xdr:colOff>127000</xdr:colOff>
      <xdr:row>36</xdr:row>
      <xdr:rowOff>74492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225089"/>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98933</xdr:rowOff>
    </xdr:from>
    <xdr:to>
      <xdr:col>81</xdr:col>
      <xdr:colOff>50800</xdr:colOff>
      <xdr:row>36</xdr:row>
      <xdr:rowOff>74492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099683"/>
          <a:ext cx="889000" cy="14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98933</xdr:rowOff>
    </xdr:from>
    <xdr:to>
      <xdr:col>76</xdr:col>
      <xdr:colOff>114300</xdr:colOff>
      <xdr:row>36</xdr:row>
      <xdr:rowOff>46469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099683"/>
          <a:ext cx="8890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79521</xdr:rowOff>
    </xdr:from>
    <xdr:to>
      <xdr:col>71</xdr:col>
      <xdr:colOff>177800</xdr:colOff>
      <xdr:row>36</xdr:row>
      <xdr:rowOff>46469</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908821"/>
          <a:ext cx="889000" cy="3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2089</xdr:rowOff>
    </xdr:from>
    <xdr:to>
      <xdr:col>85</xdr:col>
      <xdr:colOff>177800</xdr:colOff>
      <xdr:row>36</xdr:row>
      <xdr:rowOff>103689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24966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0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23692</xdr:rowOff>
    </xdr:from>
    <xdr:to>
      <xdr:col>81</xdr:col>
      <xdr:colOff>101600</xdr:colOff>
      <xdr:row>36</xdr:row>
      <xdr:rowOff>125292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116419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2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48133</xdr:rowOff>
    </xdr:from>
    <xdr:to>
      <xdr:col>76</xdr:col>
      <xdr:colOff>165100</xdr:colOff>
      <xdr:row>35</xdr:row>
      <xdr:rowOff>149733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166260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167119</xdr:rowOff>
    </xdr:from>
    <xdr:to>
      <xdr:col>72</xdr:col>
      <xdr:colOff>38100</xdr:colOff>
      <xdr:row>36</xdr:row>
      <xdr:rowOff>97269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113796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28721</xdr:rowOff>
    </xdr:from>
    <xdr:to>
      <xdr:col>67</xdr:col>
      <xdr:colOff>101600</xdr:colOff>
      <xdr:row>34</xdr:row>
      <xdr:rowOff>130321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8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146848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6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106020</xdr:rowOff>
    </xdr:from>
    <xdr:to>
      <xdr:col>85</xdr:col>
      <xdr:colOff>127000</xdr:colOff>
      <xdr:row>55</xdr:row>
      <xdr:rowOff>141224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35770"/>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15519</xdr:rowOff>
    </xdr:from>
    <xdr:to>
      <xdr:col>81</xdr:col>
      <xdr:colOff>50800</xdr:colOff>
      <xdr:row>55</xdr:row>
      <xdr:rowOff>106020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445269"/>
          <a:ext cx="889000" cy="9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49695</xdr:rowOff>
    </xdr:from>
    <xdr:to>
      <xdr:col>76</xdr:col>
      <xdr:colOff>114300</xdr:colOff>
      <xdr:row>55</xdr:row>
      <xdr:rowOff>15519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8965095"/>
          <a:ext cx="889000" cy="48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49695</xdr:rowOff>
    </xdr:from>
    <xdr:to>
      <xdr:col>71</xdr:col>
      <xdr:colOff>177800</xdr:colOff>
      <xdr:row>54</xdr:row>
      <xdr:rowOff>48273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8965095"/>
          <a:ext cx="889000" cy="3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90424</xdr:rowOff>
    </xdr:from>
    <xdr:to>
      <xdr:col>85</xdr:col>
      <xdr:colOff>177800</xdr:colOff>
      <xdr:row>56</xdr:row>
      <xdr:rowOff>20574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113301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55220</xdr:rowOff>
    </xdr:from>
    <xdr:to>
      <xdr:col>81</xdr:col>
      <xdr:colOff>101600</xdr:colOff>
      <xdr:row>55</xdr:row>
      <xdr:rowOff>156820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1897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26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136169</xdr:rowOff>
    </xdr:from>
    <xdr:to>
      <xdr:col>76</xdr:col>
      <xdr:colOff>165100</xdr:colOff>
      <xdr:row>55</xdr:row>
      <xdr:rowOff>66319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3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82846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1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170345</xdr:rowOff>
    </xdr:from>
    <xdr:to>
      <xdr:col>72</xdr:col>
      <xdr:colOff>38100</xdr:colOff>
      <xdr:row>52</xdr:row>
      <xdr:rowOff>100495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89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117022</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68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168923</xdr:rowOff>
    </xdr:from>
    <xdr:to>
      <xdr:col>67</xdr:col>
      <xdr:colOff>101600</xdr:colOff>
      <xdr:row>54</xdr:row>
      <xdr:rowOff>99073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2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115600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03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56865</xdr:rowOff>
    </xdr:from>
    <xdr:to>
      <xdr:col>85</xdr:col>
      <xdr:colOff>127000</xdr:colOff>
      <xdr:row>78</xdr:row>
      <xdr:rowOff>136336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29965"/>
          <a:ext cx="8382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63984</xdr:rowOff>
    </xdr:from>
    <xdr:to>
      <xdr:col>81</xdr:col>
      <xdr:colOff>50800</xdr:colOff>
      <xdr:row>78</xdr:row>
      <xdr:rowOff>56865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265634"/>
          <a:ext cx="889000" cy="1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163051</xdr:rowOff>
    </xdr:from>
    <xdr:to>
      <xdr:col>76</xdr:col>
      <xdr:colOff>114300</xdr:colOff>
      <xdr:row>77</xdr:row>
      <xdr:rowOff>63984</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021801"/>
          <a:ext cx="889000" cy="24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167622</xdr:rowOff>
    </xdr:from>
    <xdr:to>
      <xdr:col>71</xdr:col>
      <xdr:colOff>177800</xdr:colOff>
      <xdr:row>75</xdr:row>
      <xdr:rowOff>163051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2512022"/>
          <a:ext cx="889000" cy="50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85536</xdr:rowOff>
    </xdr:from>
    <xdr:to>
      <xdr:col>85</xdr:col>
      <xdr:colOff>177800</xdr:colOff>
      <xdr:row>79</xdr:row>
      <xdr:rowOff>15686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63963</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6065</xdr:rowOff>
    </xdr:from>
    <xdr:to>
      <xdr:col>81</xdr:col>
      <xdr:colOff>101600</xdr:colOff>
      <xdr:row>78</xdr:row>
      <xdr:rowOff>107665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3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124192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31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13184</xdr:rowOff>
    </xdr:from>
    <xdr:to>
      <xdr:col>76</xdr:col>
      <xdr:colOff>165100</xdr:colOff>
      <xdr:row>77</xdr:row>
      <xdr:rowOff>114784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2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131311</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9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112250</xdr:rowOff>
    </xdr:from>
    <xdr:to>
      <xdr:col>72</xdr:col>
      <xdr:colOff>38100</xdr:colOff>
      <xdr:row>76</xdr:row>
      <xdr:rowOff>42401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2971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58927</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274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116822</xdr:rowOff>
    </xdr:from>
    <xdr:to>
      <xdr:col>67</xdr:col>
      <xdr:colOff>101600</xdr:colOff>
      <xdr:row>73</xdr:row>
      <xdr:rowOff>46972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24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63499</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223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51617</xdr:rowOff>
    </xdr:from>
    <xdr:to>
      <xdr:col>85</xdr:col>
      <xdr:colOff>127000</xdr:colOff>
      <xdr:row>97</xdr:row>
      <xdr:rowOff>68380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682267"/>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68380</xdr:rowOff>
    </xdr:from>
    <xdr:to>
      <xdr:col>81</xdr:col>
      <xdr:colOff>50800</xdr:colOff>
      <xdr:row>97</xdr:row>
      <xdr:rowOff>85554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699030"/>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46992</xdr:rowOff>
    </xdr:from>
    <xdr:to>
      <xdr:col>76</xdr:col>
      <xdr:colOff>114300</xdr:colOff>
      <xdr:row>97</xdr:row>
      <xdr:rowOff>85554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677642"/>
          <a:ext cx="889000" cy="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40641</xdr:rowOff>
    </xdr:from>
    <xdr:to>
      <xdr:col>71</xdr:col>
      <xdr:colOff>177800</xdr:colOff>
      <xdr:row>97</xdr:row>
      <xdr:rowOff>46992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671291"/>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817</xdr:rowOff>
    </xdr:from>
    <xdr:to>
      <xdr:col>85</xdr:col>
      <xdr:colOff>177800</xdr:colOff>
      <xdr:row>97</xdr:row>
      <xdr:rowOff>102417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6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23694</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48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17580</xdr:rowOff>
    </xdr:from>
    <xdr:to>
      <xdr:col>81</xdr:col>
      <xdr:colOff>101600</xdr:colOff>
      <xdr:row>97</xdr:row>
      <xdr:rowOff>119180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6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135707</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642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34754</xdr:rowOff>
    </xdr:from>
    <xdr:to>
      <xdr:col>76</xdr:col>
      <xdr:colOff>165100</xdr:colOff>
      <xdr:row>97</xdr:row>
      <xdr:rowOff>136354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6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152881</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644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167642</xdr:rowOff>
    </xdr:from>
    <xdr:to>
      <xdr:col>72</xdr:col>
      <xdr:colOff>38100</xdr:colOff>
      <xdr:row>97</xdr:row>
      <xdr:rowOff>97792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62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114319</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640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161291</xdr:rowOff>
    </xdr:from>
    <xdr:to>
      <xdr:col>67</xdr:col>
      <xdr:colOff>101600</xdr:colOff>
      <xdr:row>97</xdr:row>
      <xdr:rowOff>91441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6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107968</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639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3728</xdr:rowOff>
    </xdr:from>
    <xdr:to>
      <xdr:col>116</xdr:col>
      <xdr:colOff>63500</xdr:colOff>
      <xdr:row>38</xdr:row>
      <xdr:rowOff>47620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6518828"/>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40030</xdr:rowOff>
    </xdr:from>
    <xdr:to>
      <xdr:col>111</xdr:col>
      <xdr:colOff>177800</xdr:colOff>
      <xdr:row>38</xdr:row>
      <xdr:rowOff>47620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555130"/>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40030</xdr:rowOff>
    </xdr:from>
    <xdr:to>
      <xdr:col>107</xdr:col>
      <xdr:colOff>50800</xdr:colOff>
      <xdr:row>38</xdr:row>
      <xdr:rowOff>41494</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9545300" y="6555130"/>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28875</xdr:rowOff>
    </xdr:from>
    <xdr:to>
      <xdr:col>102</xdr:col>
      <xdr:colOff>114300</xdr:colOff>
      <xdr:row>38</xdr:row>
      <xdr:rowOff>41494</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543975"/>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124379</xdr:rowOff>
    </xdr:from>
    <xdr:to>
      <xdr:col>116</xdr:col>
      <xdr:colOff>114300</xdr:colOff>
      <xdr:row>38</xdr:row>
      <xdr:rowOff>54528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468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147256</xdr:rowOff>
    </xdr:from>
    <xdr:ext cx="469744"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31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168270</xdr:rowOff>
    </xdr:from>
    <xdr:to>
      <xdr:col>112</xdr:col>
      <xdr:colOff>38100</xdr:colOff>
      <xdr:row>38</xdr:row>
      <xdr:rowOff>98420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51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114947</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088428" y="628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160680</xdr:rowOff>
    </xdr:from>
    <xdr:to>
      <xdr:col>107</xdr:col>
      <xdr:colOff>101600</xdr:colOff>
      <xdr:row>38</xdr:row>
      <xdr:rowOff>90830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107358</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199428" y="627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162144</xdr:rowOff>
    </xdr:from>
    <xdr:to>
      <xdr:col>102</xdr:col>
      <xdr:colOff>165100</xdr:colOff>
      <xdr:row>38</xdr:row>
      <xdr:rowOff>92294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5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108821</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10428" y="62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149525</xdr:rowOff>
    </xdr:from>
    <xdr:to>
      <xdr:col>98</xdr:col>
      <xdr:colOff>38100</xdr:colOff>
      <xdr:row>38</xdr:row>
      <xdr:rowOff>79674</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493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96202</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626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・全体的にみても、類似団体内平均と比較して住民一人当たりのコストは高くなっている。この主な要因は、人口に対し施設数が多く、維持管理に多くの費用を要していることにある。</a:t>
          </a:r>
          <a:endParaRPr lang="ja-JP" altLang="ja-JP" sz="1100">
            <a:effectLst/>
          </a:endParaRPr>
        </a:p>
        <a:p>
          <a:r>
            <a:rPr kumimoji="1" lang="ja-JP" altLang="ja-JP" sz="1000">
              <a:solidFill>
                <a:schemeClr val="dk1"/>
              </a:solidFill>
              <a:effectLst/>
              <a:latin typeface="+mn-lt"/>
              <a:ea typeface="+mn-ea"/>
              <a:cs typeface="+mn-cs"/>
            </a:rPr>
            <a:t>・昨年度と比較して増減額が大きいものうち、主な要因は次のとおりである。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商工費の減</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、新型コロナウイルス感染拡大防止営業時間短縮協力金などの補助費</a:t>
          </a:r>
          <a:r>
            <a:rPr kumimoji="1" lang="ja-JP" altLang="ja-JP" sz="1000">
              <a:solidFill>
                <a:schemeClr val="dk1"/>
              </a:solidFill>
              <a:effectLst/>
              <a:latin typeface="+mn-lt"/>
              <a:ea typeface="+mn-ea"/>
              <a:cs typeface="+mn-cs"/>
            </a:rPr>
            <a:t>が</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したことが主な要因である。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民生費</a:t>
          </a:r>
          <a:r>
            <a:rPr kumimoji="1" lang="ja-JP" altLang="ja-JP" sz="1000">
              <a:solidFill>
                <a:schemeClr val="dk1"/>
              </a:solidFill>
              <a:effectLst/>
              <a:latin typeface="+mn-lt"/>
              <a:ea typeface="+mn-ea"/>
              <a:cs typeface="+mn-cs"/>
            </a:rPr>
            <a:t>の減は、</a:t>
          </a:r>
          <a:r>
            <a:rPr kumimoji="1" lang="ja-JP" altLang="en-US" sz="1000">
              <a:solidFill>
                <a:schemeClr val="dk1"/>
              </a:solidFill>
              <a:effectLst/>
              <a:latin typeface="+mn-lt"/>
              <a:ea typeface="+mn-ea"/>
              <a:cs typeface="+mn-cs"/>
            </a:rPr>
            <a:t>子育て世帯等臨時特別支援事業</a:t>
          </a:r>
          <a:r>
            <a:rPr kumimoji="1" lang="ja-JP" altLang="ja-JP" sz="1000">
              <a:solidFill>
                <a:schemeClr val="dk1"/>
              </a:solidFill>
              <a:effectLst/>
              <a:latin typeface="+mn-lt"/>
              <a:ea typeface="+mn-ea"/>
              <a:cs typeface="+mn-cs"/>
            </a:rPr>
            <a:t>などの</a:t>
          </a:r>
          <a:r>
            <a:rPr kumimoji="1" lang="ja-JP" altLang="en-US" sz="1000">
              <a:solidFill>
                <a:schemeClr val="dk1"/>
              </a:solidFill>
              <a:effectLst/>
              <a:latin typeface="+mn-lt"/>
              <a:ea typeface="+mn-ea"/>
              <a:cs typeface="+mn-cs"/>
            </a:rPr>
            <a:t>補助費</a:t>
          </a:r>
          <a:r>
            <a:rPr kumimoji="1" lang="ja-JP" altLang="ja-JP" sz="1000">
              <a:solidFill>
                <a:schemeClr val="dk1"/>
              </a:solidFill>
              <a:effectLst/>
              <a:latin typeface="+mn-lt"/>
              <a:ea typeface="+mn-ea"/>
              <a:cs typeface="+mn-cs"/>
            </a:rPr>
            <a:t>が減少したことが主な要因である。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土木費の増</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道路改良費などの</a:t>
          </a:r>
          <a:r>
            <a:rPr kumimoji="1" lang="ja-JP" altLang="ja-JP" sz="1000">
              <a:solidFill>
                <a:schemeClr val="dk1"/>
              </a:solidFill>
              <a:effectLst/>
              <a:latin typeface="+mn-lt"/>
              <a:ea typeface="+mn-ea"/>
              <a:cs typeface="+mn-cs"/>
            </a:rPr>
            <a:t>普通建設事業が</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したことが主な要因である。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総務費</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離島航空路再生補助金などの補助費</a:t>
          </a:r>
          <a:r>
            <a:rPr kumimoji="1" lang="ja-JP" altLang="ja-JP" sz="1000">
              <a:solidFill>
                <a:schemeClr val="dk1"/>
              </a:solidFill>
              <a:effectLst/>
              <a:latin typeface="+mn-lt"/>
              <a:ea typeface="+mn-ea"/>
              <a:cs typeface="+mn-cs"/>
            </a:rPr>
            <a:t>が</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したことが主な要因である。</a:t>
          </a:r>
          <a:r>
            <a:rPr kumimoji="1" lang="ja-JP" altLang="ja-JP" sz="1000" b="0" i="0" baseline="0">
              <a:solidFill>
                <a:schemeClr val="dk1"/>
              </a:solidFill>
              <a:effectLst/>
              <a:latin typeface="+mn-lt"/>
              <a:ea typeface="+mn-ea"/>
              <a:cs typeface="+mn-cs"/>
            </a:rPr>
            <a:t>・災害復旧費は平成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年北部豪雨にかかる災害復旧工事）をピークに年々減少傾向にある。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800" b="0" i="0" baseline="0">
              <a:solidFill>
                <a:schemeClr val="dk1"/>
              </a:solidFill>
              <a:effectLst/>
              <a:latin typeface="+mn-lt"/>
              <a:ea typeface="+mn-ea"/>
              <a:cs typeface="+mn-cs"/>
            </a:rPr>
            <a:t>財政調整基金残高　</a:t>
          </a:r>
          <a:r>
            <a:rPr kumimoji="1" lang="en-US" altLang="ja-JP" sz="800" b="0" i="0" baseline="0">
              <a:solidFill>
                <a:schemeClr val="dk1"/>
              </a:solidFill>
              <a:effectLst/>
              <a:latin typeface="+mn-lt"/>
              <a:ea typeface="+mn-ea"/>
              <a:cs typeface="+mn-cs"/>
            </a:rPr>
            <a:t>1,958,077</a:t>
          </a:r>
          <a:r>
            <a:rPr kumimoji="1" lang="ja-JP" altLang="ja-JP" sz="800" b="0" i="0" baseline="0">
              <a:solidFill>
                <a:schemeClr val="dk1"/>
              </a:solidFill>
              <a:effectLst/>
              <a:latin typeface="+mn-lt"/>
              <a:ea typeface="+mn-ea"/>
              <a:cs typeface="+mn-cs"/>
            </a:rPr>
            <a:t>千円（前年度比</a:t>
          </a:r>
          <a:r>
            <a:rPr kumimoji="1" lang="en-US" altLang="ja-JP" sz="800" b="0" i="0" baseline="0">
              <a:solidFill>
                <a:schemeClr val="dk1"/>
              </a:solidFill>
              <a:effectLst/>
              <a:latin typeface="+mn-lt"/>
              <a:ea typeface="+mn-ea"/>
              <a:cs typeface="+mn-cs"/>
            </a:rPr>
            <a:t>403,663</a:t>
          </a:r>
          <a:r>
            <a:rPr kumimoji="1" lang="ja-JP" altLang="ja-JP" sz="800" b="0" i="0" baseline="0">
              <a:solidFill>
                <a:schemeClr val="dk1"/>
              </a:solidFill>
              <a:effectLst/>
              <a:latin typeface="+mn-lt"/>
              <a:ea typeface="+mn-ea"/>
              <a:cs typeface="+mn-cs"/>
            </a:rPr>
            <a:t>千円増）</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実質収支額　</a:t>
          </a:r>
          <a:r>
            <a:rPr kumimoji="1" lang="en-US" altLang="ja-JP" sz="800" b="0" i="0" baseline="0">
              <a:solidFill>
                <a:schemeClr val="dk1"/>
              </a:solidFill>
              <a:effectLst/>
              <a:latin typeface="+mn-lt"/>
              <a:ea typeface="+mn-ea"/>
              <a:cs typeface="+mn-cs"/>
            </a:rPr>
            <a:t>523,137</a:t>
          </a:r>
          <a:r>
            <a:rPr kumimoji="1" lang="ja-JP" altLang="ja-JP" sz="800" b="0" i="0" baseline="0">
              <a:solidFill>
                <a:schemeClr val="dk1"/>
              </a:solidFill>
              <a:effectLst/>
              <a:latin typeface="+mn-lt"/>
              <a:ea typeface="+mn-ea"/>
              <a:cs typeface="+mn-cs"/>
            </a:rPr>
            <a:t>千円（前年度比</a:t>
          </a:r>
          <a:r>
            <a:rPr kumimoji="1" lang="en-US" altLang="ja-JP" sz="800" b="0" i="0" baseline="0">
              <a:solidFill>
                <a:schemeClr val="dk1"/>
              </a:solidFill>
              <a:effectLst/>
              <a:latin typeface="+mn-lt"/>
              <a:ea typeface="+mn-ea"/>
              <a:cs typeface="+mn-cs"/>
            </a:rPr>
            <a:t>222,759</a:t>
          </a:r>
          <a:r>
            <a:rPr kumimoji="1" lang="ja-JP" altLang="ja-JP" sz="800" b="0" i="0" baseline="0">
              <a:solidFill>
                <a:schemeClr val="dk1"/>
              </a:solidFill>
              <a:effectLst/>
              <a:latin typeface="+mn-lt"/>
              <a:ea typeface="+mn-ea"/>
              <a:cs typeface="+mn-cs"/>
            </a:rPr>
            <a:t>千円</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実質単年度収支額　</a:t>
          </a:r>
          <a:r>
            <a:rPr kumimoji="1" lang="en-US" altLang="ja-JP" sz="800" b="0" i="0" baseline="0">
              <a:solidFill>
                <a:schemeClr val="dk1"/>
              </a:solidFill>
              <a:effectLst/>
              <a:latin typeface="+mn-lt"/>
              <a:ea typeface="+mn-ea"/>
              <a:cs typeface="+mn-cs"/>
            </a:rPr>
            <a:t>180,873</a:t>
          </a:r>
          <a:r>
            <a:rPr kumimoji="1" lang="ja-JP" altLang="ja-JP" sz="800" b="0" i="0" baseline="0">
              <a:solidFill>
                <a:schemeClr val="dk1"/>
              </a:solidFill>
              <a:effectLst/>
              <a:latin typeface="+mn-lt"/>
              <a:ea typeface="+mn-ea"/>
              <a:cs typeface="+mn-cs"/>
            </a:rPr>
            <a:t>千円（前年度比</a:t>
          </a:r>
          <a:r>
            <a:rPr kumimoji="1" lang="en-US" altLang="ja-JP" sz="800" b="0" i="0" baseline="0">
              <a:solidFill>
                <a:schemeClr val="dk1"/>
              </a:solidFill>
              <a:effectLst/>
              <a:latin typeface="+mn-lt"/>
              <a:ea typeface="+mn-ea"/>
              <a:cs typeface="+mn-cs"/>
            </a:rPr>
            <a:t>362,669</a:t>
          </a:r>
          <a:r>
            <a:rPr kumimoji="1" lang="ja-JP" altLang="ja-JP" sz="800" b="0" i="0" baseline="0">
              <a:solidFill>
                <a:schemeClr val="dk1"/>
              </a:solidFill>
              <a:effectLst/>
              <a:latin typeface="+mn-lt"/>
              <a:ea typeface="+mn-ea"/>
              <a:cs typeface="+mn-cs"/>
            </a:rPr>
            <a:t>千円</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800" b="0" i="0" baseline="0">
              <a:solidFill>
                <a:schemeClr val="dk1"/>
              </a:solidFill>
              <a:effectLst/>
              <a:latin typeface="+mn-lt"/>
              <a:ea typeface="+mn-ea"/>
              <a:cs typeface="+mn-cs"/>
            </a:rPr>
            <a:t>標準財政規模　</a:t>
          </a:r>
          <a:r>
            <a:rPr kumimoji="1" lang="en-US" altLang="ja-JP" sz="800" b="0" i="0" baseline="0">
              <a:solidFill>
                <a:schemeClr val="dk1"/>
              </a:solidFill>
              <a:effectLst/>
              <a:latin typeface="+mn-lt"/>
              <a:ea typeface="+mn-ea"/>
              <a:cs typeface="+mn-cs"/>
            </a:rPr>
            <a:t>12,651,437</a:t>
          </a:r>
          <a:r>
            <a:rPr kumimoji="1" lang="ja-JP" altLang="ja-JP" sz="800" b="0" i="0" baseline="0">
              <a:solidFill>
                <a:schemeClr val="dk1"/>
              </a:solidFill>
              <a:effectLst/>
              <a:latin typeface="+mn-lt"/>
              <a:ea typeface="+mn-ea"/>
              <a:cs typeface="+mn-cs"/>
            </a:rPr>
            <a:t>千円（前年度比</a:t>
          </a:r>
          <a:r>
            <a:rPr kumimoji="1" lang="en-US" altLang="ja-JP" sz="800" b="0" i="0" baseline="0">
              <a:solidFill>
                <a:schemeClr val="dk1"/>
              </a:solidFill>
              <a:effectLst/>
              <a:latin typeface="+mn-lt"/>
              <a:ea typeface="+mn-ea"/>
              <a:cs typeface="+mn-cs"/>
            </a:rPr>
            <a:t>279,627</a:t>
          </a:r>
          <a:r>
            <a:rPr kumimoji="1" lang="ja-JP" altLang="ja-JP" sz="800" b="0" i="0" baseline="0">
              <a:solidFill>
                <a:schemeClr val="dk1"/>
              </a:solidFill>
              <a:effectLst/>
              <a:latin typeface="+mn-lt"/>
              <a:ea typeface="+mn-ea"/>
              <a:cs typeface="+mn-cs"/>
            </a:rPr>
            <a:t>千円</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en-US" sz="800" b="0" i="0" baseline="0">
              <a:solidFill>
                <a:schemeClr val="dk1"/>
              </a:solidFill>
              <a:effectLst/>
              <a:latin typeface="+mn-lt"/>
              <a:ea typeface="+mn-ea"/>
              <a:cs typeface="+mn-cs"/>
            </a:rPr>
            <a:t>前年度と比べ、</a:t>
          </a:r>
          <a:r>
            <a:rPr kumimoji="1" lang="ja-JP" altLang="ja-JP" sz="800" b="0" i="0" baseline="0">
              <a:solidFill>
                <a:schemeClr val="dk1"/>
              </a:solidFill>
              <a:effectLst/>
              <a:latin typeface="+mn-lt"/>
              <a:ea typeface="+mn-ea"/>
              <a:cs typeface="+mn-cs"/>
            </a:rPr>
            <a:t>実質収支額</a:t>
          </a:r>
          <a:r>
            <a:rPr kumimoji="1" lang="ja-JP" altLang="en-US" sz="800" b="0" i="0" baseline="0">
              <a:solidFill>
                <a:schemeClr val="dk1"/>
              </a:solidFill>
              <a:effectLst/>
              <a:latin typeface="+mn-lt"/>
              <a:ea typeface="+mn-ea"/>
              <a:cs typeface="+mn-cs"/>
            </a:rPr>
            <a:t>は減少し、</a:t>
          </a:r>
          <a:r>
            <a:rPr kumimoji="1" lang="ja-JP" altLang="ja-JP" sz="800" b="0" i="0" baseline="0">
              <a:solidFill>
                <a:schemeClr val="dk1"/>
              </a:solidFill>
              <a:effectLst/>
              <a:latin typeface="+mn-lt"/>
              <a:ea typeface="+mn-ea"/>
              <a:cs typeface="+mn-cs"/>
            </a:rPr>
            <a:t>財政調整基金残高は増加した。それに伴い標準財政規模比における実質収支額</a:t>
          </a:r>
          <a:r>
            <a:rPr kumimoji="1" lang="ja-JP" altLang="en-US" sz="800" b="0" i="0" baseline="0">
              <a:solidFill>
                <a:schemeClr val="dk1"/>
              </a:solidFill>
              <a:effectLst/>
              <a:latin typeface="+mn-lt"/>
              <a:ea typeface="+mn-ea"/>
              <a:cs typeface="+mn-cs"/>
            </a:rPr>
            <a:t>は減少し、</a:t>
          </a:r>
          <a:r>
            <a:rPr kumimoji="1" lang="ja-JP" altLang="ja-JP" sz="800" b="0" i="0" baseline="0">
              <a:solidFill>
                <a:schemeClr val="dk1"/>
              </a:solidFill>
              <a:effectLst/>
              <a:latin typeface="+mn-lt"/>
              <a:ea typeface="+mn-ea"/>
              <a:cs typeface="+mn-cs"/>
            </a:rPr>
            <a:t>財政調整基金残高</a:t>
          </a:r>
          <a:r>
            <a:rPr kumimoji="1" lang="ja-JP" altLang="en-US" sz="800" b="0" i="0" baseline="0">
              <a:solidFill>
                <a:schemeClr val="dk1"/>
              </a:solidFill>
              <a:effectLst/>
              <a:latin typeface="+mn-lt"/>
              <a:ea typeface="+mn-ea"/>
              <a:cs typeface="+mn-cs"/>
            </a:rPr>
            <a:t>は</a:t>
          </a:r>
          <a:r>
            <a:rPr kumimoji="1" lang="ja-JP" altLang="ja-JP" sz="800" b="0" i="0" baseline="0">
              <a:solidFill>
                <a:schemeClr val="dk1"/>
              </a:solidFill>
              <a:effectLst/>
              <a:latin typeface="+mn-lt"/>
              <a:ea typeface="+mn-ea"/>
              <a:cs typeface="+mn-cs"/>
            </a:rPr>
            <a:t>増加している。また、平成</a:t>
          </a:r>
          <a:r>
            <a:rPr kumimoji="1" lang="en-US" altLang="ja-JP" sz="800" b="0" i="0" baseline="0">
              <a:solidFill>
                <a:schemeClr val="dk1"/>
              </a:solidFill>
              <a:effectLst/>
              <a:latin typeface="+mn-lt"/>
              <a:ea typeface="+mn-ea"/>
              <a:cs typeface="+mn-cs"/>
            </a:rPr>
            <a:t>29</a:t>
          </a:r>
          <a:r>
            <a:rPr kumimoji="1" lang="ja-JP" altLang="ja-JP" sz="800" b="0" i="0" baseline="0">
              <a:solidFill>
                <a:schemeClr val="dk1"/>
              </a:solidFill>
              <a:effectLst/>
              <a:latin typeface="+mn-lt"/>
              <a:ea typeface="+mn-ea"/>
              <a:cs typeface="+mn-cs"/>
            </a:rPr>
            <a:t>年に発生した九州北部豪雨に係る災害復旧工事が平成</a:t>
          </a:r>
          <a:r>
            <a:rPr kumimoji="1" lang="en-US" altLang="ja-JP" sz="800" b="0" i="0" baseline="0">
              <a:solidFill>
                <a:schemeClr val="dk1"/>
              </a:solidFill>
              <a:effectLst/>
              <a:latin typeface="+mn-lt"/>
              <a:ea typeface="+mn-ea"/>
              <a:cs typeface="+mn-cs"/>
            </a:rPr>
            <a:t>30</a:t>
          </a:r>
          <a:r>
            <a:rPr kumimoji="1" lang="ja-JP" altLang="ja-JP" sz="800" b="0" i="0" baseline="0">
              <a:solidFill>
                <a:schemeClr val="dk1"/>
              </a:solidFill>
              <a:effectLst/>
              <a:latin typeface="+mn-lt"/>
              <a:ea typeface="+mn-ea"/>
              <a:cs typeface="+mn-cs"/>
            </a:rPr>
            <a:t>年度をピークに減少してきたこと及び小中学校の大規模建設事業が完了したことなどから、単年度収支</a:t>
          </a:r>
          <a:r>
            <a:rPr kumimoji="1" lang="ja-JP" altLang="en-US" sz="800" b="0" i="0" baseline="0">
              <a:solidFill>
                <a:schemeClr val="dk1"/>
              </a:solidFill>
              <a:effectLst/>
              <a:latin typeface="+mn-lt"/>
              <a:ea typeface="+mn-ea"/>
              <a:cs typeface="+mn-cs"/>
            </a:rPr>
            <a:t>は</a:t>
          </a:r>
          <a:r>
            <a:rPr kumimoji="1" lang="ja-JP" altLang="ja-JP" sz="800" b="0" i="0" baseline="0">
              <a:solidFill>
                <a:schemeClr val="dk1"/>
              </a:solidFill>
              <a:effectLst/>
              <a:latin typeface="+mn-lt"/>
              <a:ea typeface="+mn-ea"/>
              <a:cs typeface="+mn-cs"/>
            </a:rPr>
            <a:t>改善</a:t>
          </a:r>
          <a:r>
            <a:rPr kumimoji="1" lang="ja-JP" altLang="en-US" sz="800" b="0" i="0" baseline="0">
              <a:solidFill>
                <a:schemeClr val="dk1"/>
              </a:solidFill>
              <a:effectLst/>
              <a:latin typeface="+mn-lt"/>
              <a:ea typeface="+mn-ea"/>
              <a:cs typeface="+mn-cs"/>
            </a:rPr>
            <a:t>傾向にあったが</a:t>
          </a:r>
          <a:r>
            <a:rPr kumimoji="1" lang="ja-JP"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令和４年度は道路改良事業が大幅に増加したこと、物価高騰による物件費の増加により、</a:t>
          </a:r>
          <a:r>
            <a:rPr kumimoji="1" lang="ja-JP" altLang="ja-JP" sz="800" b="0" i="0" baseline="0">
              <a:solidFill>
                <a:schemeClr val="dk1"/>
              </a:solidFill>
              <a:effectLst/>
              <a:latin typeface="+mn-lt"/>
              <a:ea typeface="+mn-ea"/>
              <a:cs typeface="+mn-cs"/>
            </a:rPr>
            <a:t>実質単年度収支の標準財政規模比は前年度比</a:t>
          </a:r>
          <a:r>
            <a:rPr kumimoji="1" lang="en-US" altLang="ja-JP" sz="800" b="0" i="0" baseline="0">
              <a:solidFill>
                <a:schemeClr val="dk1"/>
              </a:solidFill>
              <a:effectLst/>
              <a:latin typeface="+mn-lt"/>
              <a:ea typeface="+mn-ea"/>
              <a:cs typeface="+mn-cs"/>
            </a:rPr>
            <a:t>2.77</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減</a:t>
          </a:r>
          <a:r>
            <a:rPr kumimoji="1" lang="ja-JP" altLang="ja-JP" sz="800" b="0" i="0" baseline="0">
              <a:solidFill>
                <a:schemeClr val="dk1"/>
              </a:solidFill>
              <a:effectLst/>
              <a:latin typeface="+mn-lt"/>
              <a:ea typeface="+mn-ea"/>
              <a:cs typeface="+mn-cs"/>
            </a:rPr>
            <a:t>となった。</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会計において赤字がないことから、実質赤字比率及び連結実質赤字比率はない。しかしながら、各公営事業会計の財源不足を補填する形で一般会計から多額の繰出しを行っているため、今後、公営企業特別会計については、独立採算制の原則に基づき経営努力と経費の節減等を進めることにより、繰出金等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24139487</v>
      </c>
      <c r="BO4" s="371"/>
      <c r="BP4" s="371"/>
      <c r="BQ4" s="371"/>
      <c r="BR4" s="371"/>
      <c r="BS4" s="371"/>
      <c r="BT4" s="371"/>
      <c r="BU4" s="372"/>
      <c r="BV4" s="370">
        <v>24628870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4.0999999999999996</v>
      </c>
      <c r="CU4" s="377"/>
      <c r="CV4" s="377"/>
      <c r="CW4" s="377"/>
      <c r="CX4" s="377"/>
      <c r="CY4" s="377"/>
      <c r="CZ4" s="377"/>
      <c r="DA4" s="378"/>
      <c r="DB4" s="376">
        <v>5.8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23444825</v>
      </c>
      <c r="BO5" s="408"/>
      <c r="BP5" s="408"/>
      <c r="BQ5" s="408"/>
      <c r="BR5" s="408"/>
      <c r="BS5" s="408"/>
      <c r="BT5" s="408"/>
      <c r="BU5" s="409"/>
      <c r="BV5" s="407">
        <v>23803541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91.8</v>
      </c>
      <c r="CU5" s="405"/>
      <c r="CV5" s="405"/>
      <c r="CW5" s="405"/>
      <c r="CX5" s="405"/>
      <c r="CY5" s="405"/>
      <c r="CZ5" s="405"/>
      <c r="DA5" s="406"/>
      <c r="DB5" s="404">
        <v>89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694662</v>
      </c>
      <c r="BO6" s="408"/>
      <c r="BP6" s="408"/>
      <c r="BQ6" s="408"/>
      <c r="BR6" s="408"/>
      <c r="BS6" s="408"/>
      <c r="BT6" s="408"/>
      <c r="BU6" s="409"/>
      <c r="BV6" s="407">
        <v>825329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92.7</v>
      </c>
      <c r="CU6" s="445"/>
      <c r="CV6" s="445"/>
      <c r="CW6" s="445"/>
      <c r="CX6" s="445"/>
      <c r="CY6" s="445"/>
      <c r="CZ6" s="445"/>
      <c r="DA6" s="446"/>
      <c r="DB6" s="444">
        <v>92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171525</v>
      </c>
      <c r="BO7" s="408"/>
      <c r="BP7" s="408"/>
      <c r="BQ7" s="408"/>
      <c r="BR7" s="408"/>
      <c r="BS7" s="408"/>
      <c r="BT7" s="408"/>
      <c r="BU7" s="409"/>
      <c r="BV7" s="407">
        <v>79433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12651437</v>
      </c>
      <c r="CU7" s="408"/>
      <c r="CV7" s="408"/>
      <c r="CW7" s="408"/>
      <c r="CX7" s="408"/>
      <c r="CY7" s="408"/>
      <c r="CZ7" s="408"/>
      <c r="DA7" s="409"/>
      <c r="DB7" s="407">
        <v>12931064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523137</v>
      </c>
      <c r="BO8" s="408"/>
      <c r="BP8" s="408"/>
      <c r="BQ8" s="408"/>
      <c r="BR8" s="408"/>
      <c r="BS8" s="408"/>
      <c r="BT8" s="408"/>
      <c r="BU8" s="409"/>
      <c r="BV8" s="407">
        <v>745896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0.22</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24948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104</v>
      </c>
      <c r="AV9" s="440"/>
      <c r="AW9" s="440"/>
      <c r="AX9" s="440"/>
      <c r="AY9" s="441" t="s">
        <v>117</v>
      </c>
      <c r="AZ9" s="442"/>
      <c r="BA9" s="442"/>
      <c r="BB9" s="442"/>
      <c r="BC9" s="442"/>
      <c r="BD9" s="442"/>
      <c r="BE9" s="442"/>
      <c r="BF9" s="442"/>
      <c r="BG9" s="442"/>
      <c r="BH9" s="442"/>
      <c r="BI9" s="442"/>
      <c r="BJ9" s="442"/>
      <c r="BK9" s="442"/>
      <c r="BL9" s="442"/>
      <c r="BM9" s="443"/>
      <c r="BN9" s="407">
        <v>-222759</v>
      </c>
      <c r="BO9" s="408"/>
      <c r="BP9" s="408"/>
      <c r="BQ9" s="408"/>
      <c r="BR9" s="408"/>
      <c r="BS9" s="408"/>
      <c r="BT9" s="408"/>
      <c r="BU9" s="409"/>
      <c r="BV9" s="407">
        <v>293350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18.899999999999999</v>
      </c>
      <c r="CU9" s="405"/>
      <c r="CV9" s="405"/>
      <c r="CW9" s="405"/>
      <c r="CX9" s="405"/>
      <c r="CY9" s="405"/>
      <c r="CZ9" s="405"/>
      <c r="DA9" s="406"/>
      <c r="DB9" s="404">
        <v>18.3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27103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403632</v>
      </c>
      <c r="BO10" s="408"/>
      <c r="BP10" s="408"/>
      <c r="BQ10" s="408"/>
      <c r="BR10" s="408"/>
      <c r="BS10" s="408"/>
      <c r="BT10" s="408"/>
      <c r="BU10" s="409"/>
      <c r="BV10" s="407">
        <v>250192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24956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24858</v>
      </c>
      <c r="S13" s="492"/>
      <c r="T13" s="492"/>
      <c r="U13" s="492"/>
      <c r="V13" s="493"/>
      <c r="W13" s="423" t="s">
        <v>141</v>
      </c>
      <c r="X13" s="424"/>
      <c r="Y13" s="424"/>
      <c r="Z13" s="424"/>
      <c r="AA13" s="424"/>
      <c r="AB13" s="414"/>
      <c r="AC13" s="458">
        <v>1933</v>
      </c>
      <c r="AD13" s="459"/>
      <c r="AE13" s="459"/>
      <c r="AF13" s="459"/>
      <c r="AG13" s="501"/>
      <c r="AH13" s="458">
        <v>2657</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180873</v>
      </c>
      <c r="BO13" s="408"/>
      <c r="BP13" s="408"/>
      <c r="BQ13" s="408"/>
      <c r="BR13" s="408"/>
      <c r="BS13" s="408"/>
      <c r="BT13" s="408"/>
      <c r="BU13" s="409"/>
      <c r="BV13" s="407">
        <v>543542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6.5</v>
      </c>
      <c r="CU13" s="405"/>
      <c r="CV13" s="405"/>
      <c r="CW13" s="405"/>
      <c r="CX13" s="405"/>
      <c r="CY13" s="405"/>
      <c r="CZ13" s="405"/>
      <c r="DA13" s="406"/>
      <c r="DB13" s="404">
        <v>6.6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25494</v>
      </c>
      <c r="S14" s="492"/>
      <c r="T14" s="492"/>
      <c r="U14" s="492"/>
      <c r="V14" s="493"/>
      <c r="W14" s="397"/>
      <c r="X14" s="398"/>
      <c r="Y14" s="398"/>
      <c r="Z14" s="398"/>
      <c r="AA14" s="398"/>
      <c r="AB14" s="387"/>
      <c r="AC14" s="494">
        <v>16.899999999999999</v>
      </c>
      <c r="AD14" s="495"/>
      <c r="AE14" s="495"/>
      <c r="AF14" s="495"/>
      <c r="AG14" s="496"/>
      <c r="AH14" s="494">
        <v>20.399999999999999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18.600000000000001</v>
      </c>
      <c r="CU14" s="506"/>
      <c r="CV14" s="506"/>
      <c r="CW14" s="506"/>
      <c r="CX14" s="506"/>
      <c r="CY14" s="506"/>
      <c r="CZ14" s="506"/>
      <c r="DA14" s="507"/>
      <c r="DB14" s="505">
        <v>22.8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25408</v>
      </c>
      <c r="S15" s="492"/>
      <c r="T15" s="492"/>
      <c r="U15" s="492"/>
      <c r="V15" s="493"/>
      <c r="W15" s="423" t="s">
        <v>149</v>
      </c>
      <c r="X15" s="424"/>
      <c r="Y15" s="424"/>
      <c r="Z15" s="424"/>
      <c r="AA15" s="424"/>
      <c r="AB15" s="414"/>
      <c r="AC15" s="458">
        <v>1731</v>
      </c>
      <c r="AD15" s="459"/>
      <c r="AE15" s="459"/>
      <c r="AF15" s="459"/>
      <c r="AG15" s="501"/>
      <c r="AH15" s="458">
        <v>1945</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2633786</v>
      </c>
      <c r="BO15" s="371"/>
      <c r="BP15" s="371"/>
      <c r="BQ15" s="371"/>
      <c r="BR15" s="371"/>
      <c r="BS15" s="371"/>
      <c r="BT15" s="371"/>
      <c r="BU15" s="372"/>
      <c r="BV15" s="370">
        <v>2547270</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15.2</v>
      </c>
      <c r="AD16" s="495"/>
      <c r="AE16" s="495"/>
      <c r="AF16" s="495"/>
      <c r="AG16" s="496"/>
      <c r="AH16" s="494">
        <v>15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11814698</v>
      </c>
      <c r="BO16" s="408"/>
      <c r="BP16" s="408"/>
      <c r="BQ16" s="408"/>
      <c r="BR16" s="408"/>
      <c r="BS16" s="408"/>
      <c r="BT16" s="408"/>
      <c r="BU16" s="409"/>
      <c r="BV16" s="407">
        <v>11908872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7741</v>
      </c>
      <c r="AD17" s="459"/>
      <c r="AE17" s="459"/>
      <c r="AF17" s="459"/>
      <c r="AG17" s="501"/>
      <c r="AH17" s="458">
        <v>8402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3249057</v>
      </c>
      <c r="BO17" s="408"/>
      <c r="BP17" s="408"/>
      <c r="BQ17" s="408"/>
      <c r="BR17" s="408"/>
      <c r="BS17" s="408"/>
      <c r="BT17" s="408"/>
      <c r="BU17" s="409"/>
      <c r="BV17" s="407">
        <v>3138962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139.41999999999999</v>
      </c>
      <c r="M18" s="531"/>
      <c r="N18" s="531"/>
      <c r="O18" s="531"/>
      <c r="P18" s="531"/>
      <c r="Q18" s="531"/>
      <c r="R18" s="532"/>
      <c r="S18" s="532"/>
      <c r="T18" s="532"/>
      <c r="U18" s="532"/>
      <c r="V18" s="533"/>
      <c r="W18" s="425"/>
      <c r="X18" s="426"/>
      <c r="Y18" s="426"/>
      <c r="Z18" s="426"/>
      <c r="AA18" s="426"/>
      <c r="AB18" s="417"/>
      <c r="AC18" s="534">
        <v>67.900000000000006</v>
      </c>
      <c r="AD18" s="535"/>
      <c r="AE18" s="535"/>
      <c r="AF18" s="535"/>
      <c r="AG18" s="536"/>
      <c r="AH18" s="534">
        <v>64.599999999999994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11628490</v>
      </c>
      <c r="BO18" s="408"/>
      <c r="BP18" s="408"/>
      <c r="BQ18" s="408"/>
      <c r="BR18" s="408"/>
      <c r="BS18" s="408"/>
      <c r="BT18" s="408"/>
      <c r="BU18" s="409"/>
      <c r="BV18" s="407">
        <v>11614779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179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15321015</v>
      </c>
      <c r="BO19" s="408"/>
      <c r="BP19" s="408"/>
      <c r="BQ19" s="408"/>
      <c r="BR19" s="408"/>
      <c r="BS19" s="408"/>
      <c r="BT19" s="408"/>
      <c r="BU19" s="409"/>
      <c r="BV19" s="407">
        <v>15408497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9726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25143600</v>
      </c>
      <c r="BO22" s="371"/>
      <c r="BP22" s="371"/>
      <c r="BQ22" s="371"/>
      <c r="BR22" s="371"/>
      <c r="BS22" s="371"/>
      <c r="BT22" s="371"/>
      <c r="BU22" s="372"/>
      <c r="BV22" s="370">
        <v>26296282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13544990</v>
      </c>
      <c r="BO23" s="408"/>
      <c r="BP23" s="408"/>
      <c r="BQ23" s="408"/>
      <c r="BR23" s="408"/>
      <c r="BS23" s="408"/>
      <c r="BT23" s="408"/>
      <c r="BU23" s="409"/>
      <c r="BV23" s="407">
        <v>14007022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8000</v>
      </c>
      <c r="R24" s="459"/>
      <c r="S24" s="459"/>
      <c r="T24" s="459"/>
      <c r="U24" s="459"/>
      <c r="V24" s="501"/>
      <c r="W24" s="553"/>
      <c r="X24" s="554"/>
      <c r="Y24" s="555"/>
      <c r="Z24" s="457" t="s">
        <v>174</v>
      </c>
      <c r="AA24" s="437"/>
      <c r="AB24" s="437"/>
      <c r="AC24" s="437"/>
      <c r="AD24" s="437"/>
      <c r="AE24" s="437"/>
      <c r="AF24" s="437"/>
      <c r="AG24" s="438"/>
      <c r="AH24" s="458">
        <v>340</v>
      </c>
      <c r="AI24" s="459"/>
      <c r="AJ24" s="459"/>
      <c r="AK24" s="459"/>
      <c r="AL24" s="501"/>
      <c r="AM24" s="458">
        <v>1033600</v>
      </c>
      <c r="AN24" s="459"/>
      <c r="AO24" s="459"/>
      <c r="AP24" s="459"/>
      <c r="AQ24" s="459"/>
      <c r="AR24" s="501"/>
      <c r="AS24" s="458">
        <v>3040</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19342272</v>
      </c>
      <c r="BO24" s="408"/>
      <c r="BP24" s="408"/>
      <c r="BQ24" s="408"/>
      <c r="BR24" s="408"/>
      <c r="BS24" s="408"/>
      <c r="BT24" s="408"/>
      <c r="BU24" s="409"/>
      <c r="BV24" s="407">
        <v>20073998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2</v>
      </c>
      <c r="M25" s="459"/>
      <c r="N25" s="459"/>
      <c r="O25" s="459"/>
      <c r="P25" s="501"/>
      <c r="Q25" s="458">
        <v>6400</v>
      </c>
      <c r="R25" s="459"/>
      <c r="S25" s="459"/>
      <c r="T25" s="459"/>
      <c r="U25" s="459"/>
      <c r="V25" s="501"/>
      <c r="W25" s="553"/>
      <c r="X25" s="554"/>
      <c r="Y25" s="555"/>
      <c r="Z25" s="457" t="s">
        <v>177</v>
      </c>
      <c r="AA25" s="437"/>
      <c r="AB25" s="437"/>
      <c r="AC25" s="437"/>
      <c r="AD25" s="437"/>
      <c r="AE25" s="437"/>
      <c r="AF25" s="437"/>
      <c r="AG25" s="438"/>
      <c r="AH25" s="458">
        <v>62</v>
      </c>
      <c r="AI25" s="459"/>
      <c r="AJ25" s="459"/>
      <c r="AK25" s="459"/>
      <c r="AL25" s="501"/>
      <c r="AM25" s="458">
        <v>170438</v>
      </c>
      <c r="AN25" s="459"/>
      <c r="AO25" s="459"/>
      <c r="AP25" s="459"/>
      <c r="AQ25" s="459"/>
      <c r="AR25" s="501"/>
      <c r="AS25" s="458">
        <v>2749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810130</v>
      </c>
      <c r="BO25" s="371"/>
      <c r="BP25" s="371"/>
      <c r="BQ25" s="371"/>
      <c r="BR25" s="371"/>
      <c r="BS25" s="371"/>
      <c r="BT25" s="371"/>
      <c r="BU25" s="372"/>
      <c r="BV25" s="370">
        <v>738877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5760</v>
      </c>
      <c r="R26" s="459"/>
      <c r="S26" s="459"/>
      <c r="T26" s="459"/>
      <c r="U26" s="459"/>
      <c r="V26" s="501"/>
      <c r="W26" s="553"/>
      <c r="X26" s="554"/>
      <c r="Y26" s="555"/>
      <c r="Z26" s="457" t="s">
        <v>180</v>
      </c>
      <c r="AA26" s="559"/>
      <c r="AB26" s="559"/>
      <c r="AC26" s="559"/>
      <c r="AD26" s="559"/>
      <c r="AE26" s="559"/>
      <c r="AF26" s="559"/>
      <c r="AG26" s="560"/>
      <c r="AH26" s="458">
        <v>2</v>
      </c>
      <c r="AI26" s="459"/>
      <c r="AJ26" s="459"/>
      <c r="AK26" s="459"/>
      <c r="AL26" s="501"/>
      <c r="AM26" s="458" t="s">
        <v>181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184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3800</v>
      </c>
      <c r="R27" s="459"/>
      <c r="S27" s="459"/>
      <c r="T27" s="459"/>
      <c r="U27" s="459"/>
      <c r="V27" s="501"/>
      <c r="W27" s="553"/>
      <c r="X27" s="554"/>
      <c r="Y27" s="555"/>
      <c r="Z27" s="457" t="s">
        <v>186</v>
      </c>
      <c r="AA27" s="437"/>
      <c r="AB27" s="437"/>
      <c r="AC27" s="437"/>
      <c r="AD27" s="437"/>
      <c r="AE27" s="437"/>
      <c r="AF27" s="437"/>
      <c r="AG27" s="438"/>
      <c r="AH27" s="458">
        <v>28</v>
      </c>
      <c r="AI27" s="459"/>
      <c r="AJ27" s="459"/>
      <c r="AK27" s="459"/>
      <c r="AL27" s="501"/>
      <c r="AM27" s="458">
        <v>89274</v>
      </c>
      <c r="AN27" s="459"/>
      <c r="AO27" s="459"/>
      <c r="AP27" s="459"/>
      <c r="AQ27" s="459"/>
      <c r="AR27" s="501"/>
      <c r="AS27" s="458">
        <v>3188</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188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3300</v>
      </c>
      <c r="R28" s="459"/>
      <c r="S28" s="459"/>
      <c r="T28" s="459"/>
      <c r="U28" s="459"/>
      <c r="V28" s="501"/>
      <c r="W28" s="553"/>
      <c r="X28" s="554"/>
      <c r="Y28" s="555"/>
      <c r="Z28" s="457" t="s">
        <v>190</v>
      </c>
      <c r="AA28" s="437"/>
      <c r="AB28" s="437"/>
      <c r="AC28" s="437"/>
      <c r="AD28" s="437"/>
      <c r="AE28" s="437"/>
      <c r="AF28" s="437"/>
      <c r="AG28" s="438"/>
      <c r="AH28" s="458" t="s">
        <v>139</v>
      </c>
      <c r="AI28" s="459"/>
      <c r="AJ28" s="459"/>
      <c r="AK28" s="459"/>
      <c r="AL28" s="501"/>
      <c r="AM28" s="458" t="s">
        <v>188</v>
      </c>
      <c r="AN28" s="459"/>
      <c r="AO28" s="459"/>
      <c r="AP28" s="459"/>
      <c r="AQ28" s="459"/>
      <c r="AR28" s="501"/>
      <c r="AS28" s="458" t="s">
        <v>184</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1958046</v>
      </c>
      <c r="BO28" s="371"/>
      <c r="BP28" s="371"/>
      <c r="BQ28" s="371"/>
      <c r="BR28" s="371"/>
      <c r="BS28" s="371"/>
      <c r="BT28" s="371"/>
      <c r="BU28" s="372"/>
      <c r="BV28" s="370">
        <v>1554414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14</v>
      </c>
      <c r="M29" s="459"/>
      <c r="N29" s="459"/>
      <c r="O29" s="459"/>
      <c r="P29" s="501"/>
      <c r="Q29" s="458">
        <v>3000</v>
      </c>
      <c r="R29" s="459"/>
      <c r="S29" s="459"/>
      <c r="T29" s="459"/>
      <c r="U29" s="459"/>
      <c r="V29" s="501"/>
      <c r="W29" s="556"/>
      <c r="X29" s="557"/>
      <c r="Y29" s="558"/>
      <c r="Z29" s="457" t="s">
        <v>193</v>
      </c>
      <c r="AA29" s="437"/>
      <c r="AB29" s="437"/>
      <c r="AC29" s="437"/>
      <c r="AD29" s="437"/>
      <c r="AE29" s="437"/>
      <c r="AF29" s="437"/>
      <c r="AG29" s="438"/>
      <c r="AH29" s="458">
        <v>368</v>
      </c>
      <c r="AI29" s="459"/>
      <c r="AJ29" s="459"/>
      <c r="AK29" s="459"/>
      <c r="AL29" s="501"/>
      <c r="AM29" s="458">
        <v>1122874</v>
      </c>
      <c r="AN29" s="459"/>
      <c r="AO29" s="459"/>
      <c r="AP29" s="459"/>
      <c r="AQ29" s="459"/>
      <c r="AR29" s="501"/>
      <c r="AS29" s="458">
        <v>3051</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1515576</v>
      </c>
      <c r="BO29" s="408"/>
      <c r="BP29" s="408"/>
      <c r="BQ29" s="408"/>
      <c r="BR29" s="408"/>
      <c r="BS29" s="408"/>
      <c r="BT29" s="408"/>
      <c r="BU29" s="409"/>
      <c r="BV29" s="407">
        <v>1425561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96.4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6537935</v>
      </c>
      <c r="BO30" s="527"/>
      <c r="BP30" s="527"/>
      <c r="BQ30" s="527"/>
      <c r="BR30" s="527"/>
      <c r="BS30" s="527"/>
      <c r="BT30" s="527"/>
      <c r="BU30" s="528"/>
      <c r="BV30" s="526">
        <v>6267288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202</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壱岐市国民健康保険事業特別会計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壱岐市水道事業会計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壱岐市下水道事業特別会計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長崎県市町村総合事務組合（一般会計）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壱岐市開発公社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壱岐市農業機械銀行特別会計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壱岐市介護保険事業特別会計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IF('各会計、関係団体の財政状況及び健全化判断比率'!B33="","",'各会計、関係団体の財政状況及び健全化判断比率'!B33)</f>
        <v>壱岐市三島航路事業特別会計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長崎県市町村総合事務組合（市町村会館管理事業特別会計）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壱岐クリーンエネルギー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壱岐市後期高齢者医療事業特別会計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長崎県市町村総合事務組合（市町村会館馬町別館管理事業特別会計）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壱岐カントリー倶楽部</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長崎県市町村総合事務組合（公平委員会事業特別会計）</v>
      </c>
      <c r="BZ37" s="598"/>
      <c r="CA37" s="598"/>
      <c r="CB37" s="598"/>
      <c r="CC37" s="598"/>
      <c r="CD37" s="598"/>
      <c r="CE37" s="598"/>
      <c r="CF37" s="598"/>
      <c r="CG37" s="598"/>
      <c r="CH37" s="598"/>
      <c r="CI37" s="598"/>
      <c r="CJ37" s="598"/>
      <c r="CK37" s="598"/>
      <c r="CL37" s="598"/>
      <c r="CM37" s="598"/>
      <c r="CN37" s="181"/>
      <c r="CO37" s="597">
        <f t="shared" si="3"/>
        <v>21</v>
      </c>
      <c r="CP37" s="597"/>
      <c r="CQ37" s="598" t="str">
        <f>IF('各会計、関係団体の財政状況及び健全化判断比率'!BS10="","",'各会計、関係団体の財政状況及び健全化判断比率'!BS10)</f>
        <v>壱岐空港ターミナルビル</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長崎県市町村総合事務組合（行政不服審査会事業特別会計）</v>
      </c>
      <c r="BZ38" s="598"/>
      <c r="CA38" s="598"/>
      <c r="CB38" s="598"/>
      <c r="CC38" s="598"/>
      <c r="CD38" s="598"/>
      <c r="CE38" s="598"/>
      <c r="CF38" s="598"/>
      <c r="CG38" s="598"/>
      <c r="CH38" s="598"/>
      <c r="CI38" s="598"/>
      <c r="CJ38" s="598"/>
      <c r="CK38" s="598"/>
      <c r="CL38" s="598"/>
      <c r="CM38" s="598"/>
      <c r="CN38" s="181"/>
      <c r="CO38" s="597">
        <f t="shared" si="3"/>
        <v>22</v>
      </c>
      <c r="CP38" s="597"/>
      <c r="CQ38" s="598" t="str">
        <f>IF('各会計、関係団体の財政状況及び健全化判断比率'!BS11="","",'各会計、関係団体の財政状況及び健全化判断比率'!BS11)</f>
        <v>マリンパル壱岐</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長崎県市町村総合事務組合（交通災害共済事業特別会計）</v>
      </c>
      <c r="BZ39" s="598"/>
      <c r="CA39" s="598"/>
      <c r="CB39" s="598"/>
      <c r="CC39" s="598"/>
      <c r="CD39" s="598"/>
      <c r="CE39" s="598"/>
      <c r="CF39" s="598"/>
      <c r="CG39" s="598"/>
      <c r="CH39" s="598"/>
      <c r="CI39" s="598"/>
      <c r="CJ39" s="598"/>
      <c r="CK39" s="598"/>
      <c r="CL39" s="598"/>
      <c r="CM39" s="598"/>
      <c r="CN39" s="181"/>
      <c r="CO39" s="597">
        <f t="shared" si="3"/>
        <v>23</v>
      </c>
      <c r="CP39" s="597"/>
      <c r="CQ39" s="598" t="str">
        <f>IF('各会計、関係団体の財政状況及び健全化判断比率'!BS12="","",'各会計、関係団体の財政状況及び健全化判断比率'!BS12)</f>
        <v>壱岐市ふるさと商社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長崎県後期高齢者医療広域連合（普通会計）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長崎県後期高齢者医療広域連合（後期高齢者医療事業会計）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長崎県病院企業団</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F4276uThkqApCx80TYuDgRchU0Pmj9DL+Nb7aukoPqijMVtFFfF8oS6d+TzjJtKzRiXCs1Yamnav0O5bFjRig==" saltValue="WdokXyvzR2kHsipaJ8KI7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576</v>
      </c>
      <c r="D34" s="1151"/>
      <c r="E34" s="1152"/>
      <c r="F34" s="32">
        <v>6.5</v>
      </c>
      <c r="G34" s="33">
        <v>7.66</v>
      </c>
      <c r="H34" s="33">
        <v>7.34</v>
      </c>
      <c r="I34" s="33">
        <v>6.24</v>
      </c>
      <c r="J34" s="34">
        <v>6.42</v>
      </c>
      <c r="K34" s="22"/>
      <c r="L34" s="22"/>
      <c r="M34" s="22"/>
      <c r="N34" s="22"/>
      <c r="O34" s="22"/>
      <c r="P34" s="22"/>
    </row>
    <row r="35" spans="1:16" ht="39" customHeight="1" x14ac:dyDescent="0.15">
      <c r="A35" s="22"/>
      <c r="B35" s="35"/>
      <c r="C35" s="1145" t="s">
        <v>577</v>
      </c>
      <c r="D35" s="1146"/>
      <c r="E35" s="1147"/>
      <c r="F35" s="36">
        <v>3.78</v>
      </c>
      <c r="G35" s="37">
        <v>3.57</v>
      </c>
      <c r="H35" s="37">
        <v>3.56</v>
      </c>
      <c r="I35" s="37">
        <v>5.59</v>
      </c>
      <c r="J35" s="38">
        <v>3.88</v>
      </c>
      <c r="K35" s="22"/>
      <c r="L35" s="22"/>
      <c r="M35" s="22"/>
      <c r="N35" s="22"/>
      <c r="O35" s="22"/>
      <c r="P35" s="22"/>
    </row>
    <row r="36" spans="1:16" ht="39" customHeight="1" x14ac:dyDescent="0.15">
      <c r="A36" s="22"/>
      <c r="B36" s="35"/>
      <c r="C36" s="1145" t="s">
        <v>578</v>
      </c>
      <c r="D36" s="1146"/>
      <c r="E36" s="1147"/>
      <c r="F36" s="36">
        <v>0.56999999999999995</v>
      </c>
      <c r="G36" s="37">
        <v>0.59</v>
      </c>
      <c r="H36" s="37">
        <v>0.92</v>
      </c>
      <c r="I36" s="37">
        <v>1.35</v>
      </c>
      <c r="J36" s="38">
        <v>1.89</v>
      </c>
      <c r="K36" s="22"/>
      <c r="L36" s="22"/>
      <c r="M36" s="22"/>
      <c r="N36" s="22"/>
      <c r="O36" s="22"/>
      <c r="P36" s="22"/>
    </row>
    <row r="37" spans="1:16" ht="39" customHeight="1" x14ac:dyDescent="0.15">
      <c r="A37" s="22"/>
      <c r="B37" s="35"/>
      <c r="C37" s="1145" t="s">
        <v>579</v>
      </c>
      <c r="D37" s="1146"/>
      <c r="E37" s="1147"/>
      <c r="F37" s="36">
        <v>0.18</v>
      </c>
      <c r="G37" s="37">
        <v>0.11</v>
      </c>
      <c r="H37" s="37">
        <v>0.05</v>
      </c>
      <c r="I37" s="37">
        <v>0.17</v>
      </c>
      <c r="J37" s="38">
        <v>0.25</v>
      </c>
      <c r="K37" s="22"/>
      <c r="L37" s="22"/>
      <c r="M37" s="22"/>
      <c r="N37" s="22"/>
      <c r="O37" s="22"/>
      <c r="P37" s="22"/>
    </row>
    <row r="38" spans="1:16" ht="39" customHeight="1" x14ac:dyDescent="0.15">
      <c r="A38" s="22"/>
      <c r="B38" s="35"/>
      <c r="C38" s="1145" t="s">
        <v>580</v>
      </c>
      <c r="D38" s="1146"/>
      <c r="E38" s="1147"/>
      <c r="F38" s="36">
        <v>1.03</v>
      </c>
      <c r="G38" s="37">
        <v>0.31</v>
      </c>
      <c r="H38" s="37">
        <v>0.1</v>
      </c>
      <c r="I38" s="37">
        <v>0.08</v>
      </c>
      <c r="J38" s="38">
        <v>0.09</v>
      </c>
      <c r="K38" s="22"/>
      <c r="L38" s="22"/>
      <c r="M38" s="22"/>
      <c r="N38" s="22"/>
      <c r="O38" s="22"/>
      <c r="P38" s="22"/>
    </row>
    <row r="39" spans="1:16" ht="39" customHeight="1" x14ac:dyDescent="0.15">
      <c r="A39" s="22"/>
      <c r="B39" s="35"/>
      <c r="C39" s="1145" t="s">
        <v>581</v>
      </c>
      <c r="D39" s="1146"/>
      <c r="E39" s="1147"/>
      <c r="F39" s="36">
        <v>0.03</v>
      </c>
      <c r="G39" s="37">
        <v>0.02</v>
      </c>
      <c r="H39" s="37">
        <v>0.02</v>
      </c>
      <c r="I39" s="37">
        <v>0.03</v>
      </c>
      <c r="J39" s="38">
        <v>0.04</v>
      </c>
      <c r="K39" s="22"/>
      <c r="L39" s="22"/>
      <c r="M39" s="22"/>
      <c r="N39" s="22"/>
      <c r="O39" s="22"/>
      <c r="P39" s="22"/>
    </row>
    <row r="40" spans="1:16" ht="39" customHeight="1" x14ac:dyDescent="0.15">
      <c r="A40" s="22"/>
      <c r="B40" s="35"/>
      <c r="C40" s="1145" t="s">
        <v>582</v>
      </c>
      <c r="D40" s="1146"/>
      <c r="E40" s="1147"/>
      <c r="F40" s="36">
        <v>0.01</v>
      </c>
      <c r="G40" s="37">
        <v>0</v>
      </c>
      <c r="H40" s="37">
        <v>0</v>
      </c>
      <c r="I40" s="37">
        <v>0</v>
      </c>
      <c r="J40" s="38">
        <v>0</v>
      </c>
      <c r="K40" s="22"/>
      <c r="L40" s="22"/>
      <c r="M40" s="22"/>
      <c r="N40" s="22"/>
      <c r="O40" s="22"/>
      <c r="P40" s="22"/>
    </row>
    <row r="41" spans="1:16" ht="39" customHeight="1" x14ac:dyDescent="0.15">
      <c r="A41" s="22"/>
      <c r="B41" s="35"/>
      <c r="C41" s="1145" t="s">
        <v>583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584</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585</v>
      </c>
      <c r="D43" s="1149"/>
      <c r="E43" s="1150"/>
      <c r="F43" s="41" t="s">
        <v>530</v>
      </c>
      <c r="G43" s="42" t="s">
        <v>530</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nwgpa2SVUuZK5IILtn+1xSnaHDasuM1+RiGyUbS4/y5ietfW2RRL4/GkPsi1MdCrsQachCrJGLBmHD/lCY09Q==" saltValue="BH4dQc1Wc0mUtdfsT82a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2863</v>
      </c>
      <c r="L45" s="60">
        <v>2828</v>
      </c>
      <c r="M45" s="60">
        <v>2832</v>
      </c>
      <c r="N45" s="60">
        <v>2915</v>
      </c>
      <c r="O45" s="61">
        <v>2982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530</v>
      </c>
      <c r="L46" s="64" t="s">
        <v>530</v>
      </c>
      <c r="M46" s="64" t="s">
        <v>530</v>
      </c>
      <c r="N46" s="64" t="s">
        <v>530</v>
      </c>
      <c r="O46" s="65" t="s">
        <v>530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530</v>
      </c>
      <c r="L47" s="64" t="s">
        <v>530</v>
      </c>
      <c r="M47" s="64" t="s">
        <v>530</v>
      </c>
      <c r="N47" s="64" t="s">
        <v>530</v>
      </c>
      <c r="O47" s="65" t="s">
        <v>530</v>
      </c>
      <c r="P47" s="48"/>
      <c r="Q47" s="48"/>
      <c r="R47" s="48"/>
      <c r="S47" s="48"/>
      <c r="T47" s="48"/>
      <c r="U47" s="48"/>
    </row>
    <row r="48" spans="1:21" ht="30.75" customHeight="1" x14ac:dyDescent="0.15">
      <c r="A48" s="48"/>
      <c r="B48" s="1155"/>
      <c r="C48" s="1156"/>
      <c r="D48" s="62"/>
      <c r="E48" s="1161" t="s">
        <v>15</v>
      </c>
      <c r="F48" s="1161"/>
      <c r="G48" s="1161"/>
      <c r="H48" s="1161"/>
      <c r="I48" s="1161"/>
      <c r="J48" s="1162"/>
      <c r="K48" s="63">
        <v>435</v>
      </c>
      <c r="L48" s="64">
        <v>324</v>
      </c>
      <c r="M48" s="64">
        <v>251</v>
      </c>
      <c r="N48" s="64">
        <v>255</v>
      </c>
      <c r="O48" s="65">
        <v>273</v>
      </c>
      <c r="P48" s="48"/>
      <c r="Q48" s="48"/>
      <c r="R48" s="48"/>
      <c r="S48" s="48"/>
      <c r="T48" s="48"/>
      <c r="U48" s="48"/>
    </row>
    <row r="49" spans="1:21" ht="30.75" customHeight="1" x14ac:dyDescent="0.15">
      <c r="A49" s="48"/>
      <c r="B49" s="1155"/>
      <c r="C49" s="1156"/>
      <c r="D49" s="62"/>
      <c r="E49" s="1161" t="s">
        <v>16</v>
      </c>
      <c r="F49" s="1161"/>
      <c r="G49" s="1161"/>
      <c r="H49" s="1161"/>
      <c r="I49" s="1161"/>
      <c r="J49" s="1162"/>
      <c r="K49" s="63">
        <v>74</v>
      </c>
      <c r="L49" s="64">
        <v>92</v>
      </c>
      <c r="M49" s="64">
        <v>95</v>
      </c>
      <c r="N49" s="64">
        <v>79</v>
      </c>
      <c r="O49" s="65">
        <v>75</v>
      </c>
      <c r="P49" s="48"/>
      <c r="Q49" s="48"/>
      <c r="R49" s="48"/>
      <c r="S49" s="48"/>
      <c r="T49" s="48"/>
      <c r="U49" s="48"/>
    </row>
    <row r="50" spans="1:21" ht="30.75" customHeight="1" x14ac:dyDescent="0.15">
      <c r="A50" s="48"/>
      <c r="B50" s="1155"/>
      <c r="C50" s="1156"/>
      <c r="D50" s="62"/>
      <c r="E50" s="1161" t="s">
        <v>17</v>
      </c>
      <c r="F50" s="1161"/>
      <c r="G50" s="1161"/>
      <c r="H50" s="1161"/>
      <c r="I50" s="1161"/>
      <c r="J50" s="1162"/>
      <c r="K50" s="63">
        <v>11</v>
      </c>
      <c r="L50" s="64">
        <v>11</v>
      </c>
      <c r="M50" s="64">
        <v>10</v>
      </c>
      <c r="N50" s="64">
        <v>11</v>
      </c>
      <c r="O50" s="65">
        <v>6</v>
      </c>
      <c r="P50" s="48"/>
      <c r="Q50" s="48"/>
      <c r="R50" s="48"/>
      <c r="S50" s="48"/>
      <c r="T50" s="48"/>
      <c r="U50" s="48"/>
    </row>
    <row r="51" spans="1:21" ht="30.75" customHeight="1" x14ac:dyDescent="0.15">
      <c r="A51" s="48"/>
      <c r="B51" s="1157"/>
      <c r="C51" s="1158"/>
      <c r="D51" s="66"/>
      <c r="E51" s="1161" t="s">
        <v>18</v>
      </c>
      <c r="F51" s="1161"/>
      <c r="G51" s="1161"/>
      <c r="H51" s="1161"/>
      <c r="I51" s="1161"/>
      <c r="J51" s="1162"/>
      <c r="K51" s="63">
        <v>1</v>
      </c>
      <c r="L51" s="64">
        <v>1</v>
      </c>
      <c r="M51" s="64">
        <v>2</v>
      </c>
      <c r="N51" s="64" t="s">
        <v>530</v>
      </c>
      <c r="O51" s="65" t="s">
        <v>530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2724</v>
      </c>
      <c r="L52" s="64">
        <v>2523</v>
      </c>
      <c r="M52" s="64">
        <v>2591</v>
      </c>
      <c r="N52" s="64">
        <v>2599</v>
      </c>
      <c r="O52" s="65">
        <v>2593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660</v>
      </c>
      <c r="L53" s="69">
        <v>733</v>
      </c>
      <c r="M53" s="69">
        <v>599</v>
      </c>
      <c r="N53" s="69">
        <v>661</v>
      </c>
      <c r="O53" s="70">
        <v>743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GICPzBKYYCJ+d83kp9LAsNM/j5UCnl4nHyuFrHTKx2Qt+aA7c08Xgz4FCXyyg0HNsKzO1Oi9CYKhx/wW4uiAA==" saltValue="MpmLtn+SuJepXLxjOby83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84" t="s">
        <v>32</v>
      </c>
      <c r="C41" s="1185"/>
      <c r="D41" s="105"/>
      <c r="E41" s="1190" t="s">
        <v>33</v>
      </c>
      <c r="F41" s="1190"/>
      <c r="G41" s="1190"/>
      <c r="H41" s="1191"/>
      <c r="I41" s="355">
        <v>26357</v>
      </c>
      <c r="J41" s="356">
        <v>27757</v>
      </c>
      <c r="K41" s="356">
        <v>27229</v>
      </c>
      <c r="L41" s="356">
        <v>26296</v>
      </c>
      <c r="M41" s="357">
        <v>25144</v>
      </c>
    </row>
    <row r="42" spans="2:13" ht="27.75" customHeight="1" x14ac:dyDescent="0.15">
      <c r="B42" s="1186"/>
      <c r="C42" s="1187"/>
      <c r="D42" s="106"/>
      <c r="E42" s="1192" t="s">
        <v>34</v>
      </c>
      <c r="F42" s="1192"/>
      <c r="G42" s="1192"/>
      <c r="H42" s="1193"/>
      <c r="I42" s="358" t="s">
        <v>530</v>
      </c>
      <c r="J42" s="359" t="s">
        <v>530</v>
      </c>
      <c r="K42" s="359" t="s">
        <v>530</v>
      </c>
      <c r="L42" s="359" t="s">
        <v>530</v>
      </c>
      <c r="M42" s="360" t="s">
        <v>530</v>
      </c>
    </row>
    <row r="43" spans="2:13" ht="27.75" customHeight="1" x14ac:dyDescent="0.15">
      <c r="B43" s="1186"/>
      <c r="C43" s="1187"/>
      <c r="D43" s="106"/>
      <c r="E43" s="1192" t="s">
        <v>35</v>
      </c>
      <c r="F43" s="1192"/>
      <c r="G43" s="1192"/>
      <c r="H43" s="1193"/>
      <c r="I43" s="358">
        <v>3620</v>
      </c>
      <c r="J43" s="359">
        <v>3511</v>
      </c>
      <c r="K43" s="359">
        <v>3195</v>
      </c>
      <c r="L43" s="359">
        <v>2831</v>
      </c>
      <c r="M43" s="360">
        <v>2546</v>
      </c>
    </row>
    <row r="44" spans="2:13" ht="27.75" customHeight="1" x14ac:dyDescent="0.15">
      <c r="B44" s="1186"/>
      <c r="C44" s="1187"/>
      <c r="D44" s="106"/>
      <c r="E44" s="1192" t="s">
        <v>36</v>
      </c>
      <c r="F44" s="1192"/>
      <c r="G44" s="1192"/>
      <c r="H44" s="1193"/>
      <c r="I44" s="358">
        <v>1198</v>
      </c>
      <c r="J44" s="359">
        <v>1113</v>
      </c>
      <c r="K44" s="359">
        <v>1010</v>
      </c>
      <c r="L44" s="359">
        <v>941</v>
      </c>
      <c r="M44" s="360">
        <v>992</v>
      </c>
    </row>
    <row r="45" spans="2:13" ht="27.75" customHeight="1" x14ac:dyDescent="0.15">
      <c r="B45" s="1186"/>
      <c r="C45" s="1187"/>
      <c r="D45" s="106"/>
      <c r="E45" s="1192" t="s">
        <v>37</v>
      </c>
      <c r="F45" s="1192"/>
      <c r="G45" s="1192"/>
      <c r="H45" s="1193"/>
      <c r="I45" s="358">
        <v>617</v>
      </c>
      <c r="J45" s="359">
        <v>646</v>
      </c>
      <c r="K45" s="359">
        <v>689</v>
      </c>
      <c r="L45" s="359">
        <v>1231</v>
      </c>
      <c r="M45" s="360">
        <v>1909</v>
      </c>
    </row>
    <row r="46" spans="2:13" ht="27.75" customHeight="1" x14ac:dyDescent="0.15">
      <c r="B46" s="1186"/>
      <c r="C46" s="1187"/>
      <c r="D46" s="107"/>
      <c r="E46" s="1192" t="s">
        <v>38</v>
      </c>
      <c r="F46" s="1192"/>
      <c r="G46" s="1192"/>
      <c r="H46" s="1193"/>
      <c r="I46" s="358" t="s">
        <v>530</v>
      </c>
      <c r="J46" s="359" t="s">
        <v>530</v>
      </c>
      <c r="K46" s="359" t="s">
        <v>530</v>
      </c>
      <c r="L46" s="359" t="s">
        <v>530</v>
      </c>
      <c r="M46" s="360" t="s">
        <v>530</v>
      </c>
    </row>
    <row r="47" spans="2:13" ht="27.75" customHeight="1" x14ac:dyDescent="0.15">
      <c r="B47" s="1186"/>
      <c r="C47" s="1187"/>
      <c r="D47" s="108"/>
      <c r="E47" s="1194" t="s">
        <v>39</v>
      </c>
      <c r="F47" s="1195"/>
      <c r="G47" s="1195"/>
      <c r="H47" s="1196"/>
      <c r="I47" s="358" t="s">
        <v>530</v>
      </c>
      <c r="J47" s="359" t="s">
        <v>530</v>
      </c>
      <c r="K47" s="359" t="s">
        <v>530</v>
      </c>
      <c r="L47" s="359" t="s">
        <v>530</v>
      </c>
      <c r="M47" s="360" t="s">
        <v>530</v>
      </c>
    </row>
    <row r="48" spans="2:13" ht="27.75" customHeight="1" x14ac:dyDescent="0.15">
      <c r="B48" s="1186"/>
      <c r="C48" s="1187"/>
      <c r="D48" s="106"/>
      <c r="E48" s="1192" t="s">
        <v>40</v>
      </c>
      <c r="F48" s="1192"/>
      <c r="G48" s="1192"/>
      <c r="H48" s="1193"/>
      <c r="I48" s="358" t="s">
        <v>530</v>
      </c>
      <c r="J48" s="359" t="s">
        <v>530</v>
      </c>
      <c r="K48" s="359" t="s">
        <v>530</v>
      </c>
      <c r="L48" s="359" t="s">
        <v>530</v>
      </c>
      <c r="M48" s="360" t="s">
        <v>530</v>
      </c>
    </row>
    <row r="49" spans="2:13" ht="27.75" customHeight="1" x14ac:dyDescent="0.15">
      <c r="B49" s="1188"/>
      <c r="C49" s="1189"/>
      <c r="D49" s="106"/>
      <c r="E49" s="1192" t="s">
        <v>41</v>
      </c>
      <c r="F49" s="1192"/>
      <c r="G49" s="1192"/>
      <c r="H49" s="1193"/>
      <c r="I49" s="358" t="s">
        <v>530</v>
      </c>
      <c r="J49" s="359" t="s">
        <v>530</v>
      </c>
      <c r="K49" s="359" t="s">
        <v>530</v>
      </c>
      <c r="L49" s="359" t="s">
        <v>530</v>
      </c>
      <c r="M49" s="360" t="s">
        <v>530</v>
      </c>
    </row>
    <row r="50" spans="2:13" ht="27.75" customHeight="1" x14ac:dyDescent="0.15">
      <c r="B50" s="1197" t="s">
        <v>42</v>
      </c>
      <c r="C50" s="1198"/>
      <c r="D50" s="109"/>
      <c r="E50" s="1192" t="s">
        <v>43</v>
      </c>
      <c r="F50" s="1192"/>
      <c r="G50" s="1192"/>
      <c r="H50" s="1193"/>
      <c r="I50" s="358">
        <v>7010</v>
      </c>
      <c r="J50" s="359">
        <v>5075</v>
      </c>
      <c r="K50" s="359">
        <v>5331</v>
      </c>
      <c r="L50" s="359">
        <v>6332</v>
      </c>
      <c r="M50" s="360">
        <v>7069</v>
      </c>
    </row>
    <row r="51" spans="2:13" ht="27.75" customHeight="1" x14ac:dyDescent="0.15">
      <c r="B51" s="1186"/>
      <c r="C51" s="1187"/>
      <c r="D51" s="106"/>
      <c r="E51" s="1192" t="s">
        <v>44</v>
      </c>
      <c r="F51" s="1192"/>
      <c r="G51" s="1192"/>
      <c r="H51" s="1193"/>
      <c r="I51" s="358">
        <v>766</v>
      </c>
      <c r="J51" s="359">
        <v>712</v>
      </c>
      <c r="K51" s="359">
        <v>776</v>
      </c>
      <c r="L51" s="359">
        <v>849</v>
      </c>
      <c r="M51" s="360">
        <v>1019</v>
      </c>
    </row>
    <row r="52" spans="2:13" ht="27.75" customHeight="1" x14ac:dyDescent="0.15">
      <c r="B52" s="1188"/>
      <c r="C52" s="1189"/>
      <c r="D52" s="106"/>
      <c r="E52" s="1192" t="s">
        <v>45</v>
      </c>
      <c r="F52" s="1192"/>
      <c r="G52" s="1192"/>
      <c r="H52" s="1193"/>
      <c r="I52" s="358">
        <v>22721</v>
      </c>
      <c r="J52" s="359">
        <v>23533</v>
      </c>
      <c r="K52" s="359">
        <v>22737</v>
      </c>
      <c r="L52" s="359">
        <v>21735</v>
      </c>
      <c r="M52" s="360">
        <v>20616</v>
      </c>
    </row>
    <row r="53" spans="2:13" ht="27.75" customHeight="1" thickBot="1" x14ac:dyDescent="0.2">
      <c r="B53" s="1199" t="s">
        <v>46</v>
      </c>
      <c r="C53" s="1200"/>
      <c r="D53" s="110"/>
      <c r="E53" s="1201" t="s">
        <v>47</v>
      </c>
      <c r="F53" s="1201"/>
      <c r="G53" s="1201"/>
      <c r="H53" s="1202"/>
      <c r="I53" s="361">
        <v>1297</v>
      </c>
      <c r="J53" s="362">
        <v>3708</v>
      </c>
      <c r="K53" s="362">
        <v>3280</v>
      </c>
      <c r="L53" s="362">
        <v>2383</v>
      </c>
      <c r="M53" s="363">
        <v>1887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9gj5tCQu8V61Aza/btwSJe4KbxSxE1MHLYog4SAdHHY7UnHVNe6Hz5a0x2ZTyagCA7GM+2dnJ87fFu+4Zq3Zg==" saltValue="gZ6jNfTd2tF388yV2FED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50</v>
      </c>
      <c r="D55" s="1211"/>
      <c r="E55" s="1212"/>
      <c r="F55" s="122">
        <v>1304</v>
      </c>
      <c r="G55" s="122">
        <v>1554</v>
      </c>
      <c r="H55" s="123">
        <v>1958</v>
      </c>
    </row>
    <row r="56" spans="2:8" ht="52.5" customHeight="1" x14ac:dyDescent="0.15">
      <c r="B56" s="124"/>
      <c r="C56" s="1213" t="s">
        <v>51</v>
      </c>
      <c r="D56" s="1213"/>
      <c r="E56" s="1214"/>
      <c r="F56" s="125">
        <v>766</v>
      </c>
      <c r="G56" s="125">
        <v>1426</v>
      </c>
      <c r="H56" s="126">
        <v>1516</v>
      </c>
    </row>
    <row r="57" spans="2:8" ht="53.25" customHeight="1" x14ac:dyDescent="0.15">
      <c r="B57" s="124"/>
      <c r="C57" s="1215" t="s">
        <v>52</v>
      </c>
      <c r="D57" s="1215"/>
      <c r="E57" s="1216"/>
      <c r="F57" s="127">
        <v>5982</v>
      </c>
      <c r="G57" s="127">
        <v>6267</v>
      </c>
      <c r="H57" s="128">
        <v>6538</v>
      </c>
    </row>
    <row r="58" spans="2:8" ht="45.75" customHeight="1" x14ac:dyDescent="0.15">
      <c r="B58" s="129"/>
      <c r="C58" s="1203" t="s">
        <v>594</v>
      </c>
      <c r="D58" s="1204"/>
      <c r="E58" s="1205"/>
      <c r="F58" s="130">
        <v>2173</v>
      </c>
      <c r="G58" s="130">
        <v>2173</v>
      </c>
      <c r="H58" s="131">
        <v>2173</v>
      </c>
    </row>
    <row r="59" spans="2:8" ht="45.75" customHeight="1" x14ac:dyDescent="0.15">
      <c r="B59" s="129"/>
      <c r="C59" s="1203" t="s">
        <v>596</v>
      </c>
      <c r="D59" s="1204"/>
      <c r="E59" s="1205"/>
      <c r="F59" s="130">
        <v>1000</v>
      </c>
      <c r="G59" s="130">
        <v>1000</v>
      </c>
      <c r="H59" s="131">
        <v>1000</v>
      </c>
    </row>
    <row r="60" spans="2:8" ht="45.75" customHeight="1" x14ac:dyDescent="0.15">
      <c r="B60" s="129"/>
      <c r="C60" s="1203" t="s">
        <v>595</v>
      </c>
      <c r="D60" s="1204"/>
      <c r="E60" s="1205"/>
      <c r="F60" s="130">
        <v>544</v>
      </c>
      <c r="G60" s="130">
        <v>586</v>
      </c>
      <c r="H60" s="131">
        <v>830</v>
      </c>
    </row>
    <row r="61" spans="2:8" ht="45.75" customHeight="1" x14ac:dyDescent="0.15">
      <c r="B61" s="129"/>
      <c r="C61" s="1203" t="s">
        <v>597</v>
      </c>
      <c r="D61" s="1204"/>
      <c r="E61" s="1205"/>
      <c r="F61" s="130">
        <v>572</v>
      </c>
      <c r="G61" s="130">
        <v>773</v>
      </c>
      <c r="H61" s="131">
        <v>806</v>
      </c>
    </row>
    <row r="62" spans="2:8" ht="45.75" customHeight="1" thickBot="1" x14ac:dyDescent="0.2">
      <c r="B62" s="132"/>
      <c r="C62" s="1206" t="s">
        <v>598</v>
      </c>
      <c r="D62" s="1207"/>
      <c r="E62" s="1208"/>
      <c r="F62" s="133">
        <v>687</v>
      </c>
      <c r="G62" s="133">
        <v>687</v>
      </c>
      <c r="H62" s="134">
        <v>687</v>
      </c>
    </row>
    <row r="63" spans="2:8" ht="52.5" customHeight="1" thickBot="1" x14ac:dyDescent="0.2">
      <c r="B63" s="135"/>
      <c r="C63" s="1209" t="s">
        <v>53</v>
      </c>
      <c r="D63" s="1209"/>
      <c r="E63" s="1210"/>
      <c r="F63" s="136">
        <v>8052</v>
      </c>
      <c r="G63" s="136">
        <v>9247</v>
      </c>
      <c r="H63" s="137">
        <v>10012</v>
      </c>
    </row>
    <row r="64" spans="2:8" x14ac:dyDescent="0.15"/>
  </sheetData>
  <sheetProtection algorithmName="SHA-512" hashValue="1J5I4i3rhYjfL8AZ2c7U+qql+Ic5snZ9nHxd/RqhyBLj6mX0ItvroG+CpVdLyIL3HxDM3YTmXBynr16lv4C6TQ==" saltValue="tLYnmVcF9A4KMDhhScqZ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160409</v>
      </c>
      <c r="E3" s="156"/>
      <c r="F3" s="157">
        <v>85173</v>
      </c>
      <c r="G3" s="158"/>
      <c r="H3" s="159"/>
    </row>
    <row r="4" spans="1:8" x14ac:dyDescent="0.15">
      <c r="A4" s="160"/>
      <c r="B4" s="161"/>
      <c r="C4" s="162"/>
      <c r="D4" s="163">
        <v>92973</v>
      </c>
      <c r="E4" s="164"/>
      <c r="F4" s="165">
        <v>43913</v>
      </c>
      <c r="G4" s="166"/>
      <c r="H4" s="167"/>
    </row>
    <row r="5" spans="1:8" x14ac:dyDescent="0.15">
      <c r="A5" s="148" t="s">
        <v>563</v>
      </c>
      <c r="B5" s="153"/>
      <c r="C5" s="154"/>
      <c r="D5" s="155">
        <v>192497</v>
      </c>
      <c r="E5" s="156"/>
      <c r="F5" s="157">
        <v>94081</v>
      </c>
      <c r="G5" s="158"/>
      <c r="H5" s="159"/>
    </row>
    <row r="6" spans="1:8" x14ac:dyDescent="0.15">
      <c r="A6" s="160"/>
      <c r="B6" s="161"/>
      <c r="C6" s="162"/>
      <c r="D6" s="163">
        <v>115862</v>
      </c>
      <c r="E6" s="164"/>
      <c r="F6" s="165">
        <v>48949</v>
      </c>
      <c r="G6" s="166"/>
      <c r="H6" s="167"/>
    </row>
    <row r="7" spans="1:8" x14ac:dyDescent="0.15">
      <c r="A7" s="148" t="s">
        <v>564</v>
      </c>
      <c r="B7" s="153"/>
      <c r="C7" s="154"/>
      <c r="D7" s="155">
        <v>123787</v>
      </c>
      <c r="E7" s="156"/>
      <c r="F7" s="157">
        <v>92632</v>
      </c>
      <c r="G7" s="158"/>
      <c r="H7" s="159"/>
    </row>
    <row r="8" spans="1:8" x14ac:dyDescent="0.15">
      <c r="A8" s="160"/>
      <c r="B8" s="161"/>
      <c r="C8" s="162"/>
      <c r="D8" s="163">
        <v>64283</v>
      </c>
      <c r="E8" s="164"/>
      <c r="F8" s="165">
        <v>47978</v>
      </c>
      <c r="G8" s="166"/>
      <c r="H8" s="167"/>
    </row>
    <row r="9" spans="1:8" x14ac:dyDescent="0.15">
      <c r="A9" s="148" t="s">
        <v>565</v>
      </c>
      <c r="B9" s="153"/>
      <c r="C9" s="154"/>
      <c r="D9" s="155">
        <v>83737</v>
      </c>
      <c r="E9" s="156"/>
      <c r="F9" s="157">
        <v>96469</v>
      </c>
      <c r="G9" s="158"/>
      <c r="H9" s="159"/>
    </row>
    <row r="10" spans="1:8" x14ac:dyDescent="0.15">
      <c r="A10" s="160"/>
      <c r="B10" s="161"/>
      <c r="C10" s="162"/>
      <c r="D10" s="163">
        <v>41949</v>
      </c>
      <c r="E10" s="164"/>
      <c r="F10" s="165">
        <v>49775</v>
      </c>
      <c r="G10" s="166"/>
      <c r="H10" s="167"/>
    </row>
    <row r="11" spans="1:8" x14ac:dyDescent="0.15">
      <c r="A11" s="148" t="s">
        <v>566</v>
      </c>
      <c r="B11" s="153"/>
      <c r="C11" s="154"/>
      <c r="D11" s="155">
        <v>100238</v>
      </c>
      <c r="E11" s="156"/>
      <c r="F11" s="157">
        <v>85743</v>
      </c>
      <c r="G11" s="158"/>
      <c r="H11" s="159"/>
    </row>
    <row r="12" spans="1:8" x14ac:dyDescent="0.15">
      <c r="A12" s="160"/>
      <c r="B12" s="161"/>
      <c r="C12" s="168"/>
      <c r="D12" s="163">
        <v>47063</v>
      </c>
      <c r="E12" s="164"/>
      <c r="F12" s="165">
        <v>45231</v>
      </c>
      <c r="G12" s="166"/>
      <c r="H12" s="167"/>
    </row>
    <row r="13" spans="1:8" x14ac:dyDescent="0.15">
      <c r="A13" s="148"/>
      <c r="B13" s="153"/>
      <c r="C13" s="169"/>
      <c r="D13" s="170">
        <v>132134</v>
      </c>
      <c r="E13" s="171"/>
      <c r="F13" s="172">
        <v>90820</v>
      </c>
      <c r="G13" s="173"/>
      <c r="H13" s="159"/>
    </row>
    <row r="14" spans="1:8" x14ac:dyDescent="0.15">
      <c r="A14" s="160"/>
      <c r="B14" s="161"/>
      <c r="C14" s="162"/>
      <c r="D14" s="163">
        <v>72426</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3.97</v>
      </c>
      <c r="C19" s="174">
        <f>ROUND(VALUE(SUBSTITUTE(実質収支比率等に係る経年分析!G$48,"▲","-")),2)</f>
        <v>3.69</v>
      </c>
      <c r="D19" s="174">
        <f>ROUND(VALUE(SUBSTITUTE(実質収支比率等に係る経年分析!H$48,"▲","-")),2)</f>
        <v>3.62</v>
      </c>
      <c r="E19" s="174">
        <f>ROUND(VALUE(SUBSTITUTE(実質収支比率等に係る経年分析!I$48,"▲","-")),2)</f>
        <v>5.77</v>
      </c>
      <c r="F19" s="174">
        <f>ROUND(VALUE(SUBSTITUTE(実質収支比率等に係る経年分析!J$48,"▲","-")),2)</f>
        <v>4.1399999999999997</v>
      </c>
    </row>
    <row r="20" spans="1:11" x14ac:dyDescent="0.15">
      <c r="A20" s="174" t="s">
        <v>57</v>
      </c>
      <c r="B20" s="174">
        <f>ROUND(VALUE(SUBSTITUTE(実質収支比率等に係る経年分析!F$47,"▲","-")),2)</f>
        <v>9.58</v>
      </c>
      <c r="C20" s="174">
        <f>ROUND(VALUE(SUBSTITUTE(実質収支比率等に係る経年分析!G$47,"▲","-")),2)</f>
        <v>8.7100000000000009</v>
      </c>
      <c r="D20" s="174">
        <f>ROUND(VALUE(SUBSTITUTE(実質収支比率等に係る経年分析!H$47,"▲","-")),2)</f>
        <v>10.43</v>
      </c>
      <c r="E20" s="174">
        <f>ROUND(VALUE(SUBSTITUTE(実質収支比率等に係る経年分析!I$47,"▲","-")),2)</f>
        <v>12.02</v>
      </c>
      <c r="F20" s="174">
        <f>ROUND(VALUE(SUBSTITUTE(実質収支比率等に係る経年分析!J$47,"▲","-")),2)</f>
        <v>15.48</v>
      </c>
    </row>
    <row r="21" spans="1:11" x14ac:dyDescent="0.15">
      <c r="A21" s="174" t="s">
        <v>58</v>
      </c>
      <c r="B21" s="174">
        <f>IF(ISNUMBER(VALUE(SUBSTITUTE(実質収支比率等に係る経年分析!F$49,"▲","-"))),ROUND(VALUE(SUBSTITUTE(実質収支比率等に係る経年分析!F$49,"▲","-")),2),NA())</f>
        <v>0.56000000000000005</v>
      </c>
      <c r="C21" s="174">
        <f>IF(ISNUMBER(VALUE(SUBSTITUTE(実質収支比率等に係る経年分析!G$49,"▲","-"))),ROUND(VALUE(SUBSTITUTE(実質収支比率等に係る経年分析!G$49,"▲","-")),2),NA())</f>
        <v>1.35</v>
      </c>
      <c r="D21" s="174">
        <f>IF(ISNUMBER(VALUE(SUBSTITUTE(実質収支比率等に係る経年分析!H$49,"▲","-"))),ROUND(VALUE(SUBSTITUTE(実質収支比率等に係る経年分析!H$49,"▲","-")),2),NA())</f>
        <v>2.0499999999999998</v>
      </c>
      <c r="E21" s="174">
        <f>IF(ISNUMBER(VALUE(SUBSTITUTE(実質収支比率等に係る経年分析!I$49,"▲","-"))),ROUND(VALUE(SUBSTITUTE(実質収支比率等に係る経年分析!I$49,"▲","-")),2),NA())</f>
        <v>4.2</v>
      </c>
      <c r="F21" s="174">
        <f>IF(ISNUMBER(VALUE(SUBSTITUTE(実質収支比率等に係る経年分析!J$49,"▲","-"))),ROUND(VALUE(SUBSTITUTE(実質収支比率等に係る経年分析!J$49,"▲","-")),2),NA())</f>
        <v>1.43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壱岐市三島航路事業特別会計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壱岐市下水道事業特別会計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壱岐市後期高齢者医療事業特別会計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壱岐市国民健康保険事業特別会計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壱岐市農業機械銀行特別会計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0.25</v>
      </c>
    </row>
    <row r="34" spans="1:16" x14ac:dyDescent="0.15">
      <c r="A34" s="175" t="str">
        <f>IF(連結実質赤字比率に係る赤字・黒字の構成分析!C$36="",NA(),連結実質赤字比率に係る赤字・黒字の構成分析!C$36)</f>
        <v>壱岐市介護保険事業特別会計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0.56999999999999995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5.59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3.88</v>
      </c>
    </row>
    <row r="36" spans="1:16" x14ac:dyDescent="0.15">
      <c r="A36" s="175" t="str">
        <f>IF(連結実質赤字比率に係る赤字・黒字の構成分析!C$34="",NA(),連結実質赤字比率に係る赤字・黒字の構成分析!C$34)</f>
        <v>壱岐市水道事業会計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6.42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2724</v>
      </c>
      <c r="E42" s="176"/>
      <c r="F42" s="176"/>
      <c r="G42" s="176">
        <f>'実質公債費比率（分子）の構造'!L$52</f>
        <v>2523</v>
      </c>
      <c r="H42" s="176"/>
      <c r="I42" s="176"/>
      <c r="J42" s="176">
        <f>'実質公債費比率（分子）の構造'!M$52</f>
        <v>2591</v>
      </c>
      <c r="K42" s="176"/>
      <c r="L42" s="176"/>
      <c r="M42" s="176">
        <f>'実質公債費比率（分子）の構造'!N$52</f>
        <v>2599</v>
      </c>
      <c r="N42" s="176"/>
      <c r="O42" s="176"/>
      <c r="P42" s="176">
        <f>'実質公債費比率（分子）の構造'!O$52</f>
        <v>2593</v>
      </c>
    </row>
    <row r="43" spans="1:16" x14ac:dyDescent="0.15">
      <c r="A43" s="176" t="s">
        <v>66</v>
      </c>
      <c r="B43" s="176">
        <f>'実質公債費比率（分子）の構造'!K$51</f>
        <v>1</v>
      </c>
      <c r="C43" s="176"/>
      <c r="D43" s="176"/>
      <c r="E43" s="176">
        <f>'実質公債費比率（分子）の構造'!L$51</f>
        <v>1</v>
      </c>
      <c r="F43" s="176"/>
      <c r="G43" s="176"/>
      <c r="H43" s="176">
        <f>'実質公債費比率（分子）の構造'!M$51</f>
        <v>2</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11</v>
      </c>
      <c r="C44" s="176"/>
      <c r="D44" s="176"/>
      <c r="E44" s="176">
        <f>'実質公債費比率（分子）の構造'!L$50</f>
        <v>11</v>
      </c>
      <c r="F44" s="176"/>
      <c r="G44" s="176"/>
      <c r="H44" s="176">
        <f>'実質公債費比率（分子）の構造'!M$50</f>
        <v>10</v>
      </c>
      <c r="I44" s="176"/>
      <c r="J44" s="176"/>
      <c r="K44" s="176">
        <f>'実質公債費比率（分子）の構造'!N$50</f>
        <v>11</v>
      </c>
      <c r="L44" s="176"/>
      <c r="M44" s="176"/>
      <c r="N44" s="176">
        <f>'実質公債費比率（分子）の構造'!O$50</f>
        <v>6</v>
      </c>
      <c r="O44" s="176"/>
      <c r="P44" s="176"/>
    </row>
    <row r="45" spans="1:16" x14ac:dyDescent="0.15">
      <c r="A45" s="176" t="s">
        <v>68</v>
      </c>
      <c r="B45" s="176">
        <f>'実質公債費比率（分子）の構造'!K$49</f>
        <v>74</v>
      </c>
      <c r="C45" s="176"/>
      <c r="D45" s="176"/>
      <c r="E45" s="176">
        <f>'実質公債費比率（分子）の構造'!L$49</f>
        <v>92</v>
      </c>
      <c r="F45" s="176"/>
      <c r="G45" s="176"/>
      <c r="H45" s="176">
        <f>'実質公債費比率（分子）の構造'!M$49</f>
        <v>95</v>
      </c>
      <c r="I45" s="176"/>
      <c r="J45" s="176"/>
      <c r="K45" s="176">
        <f>'実質公債費比率（分子）の構造'!N$49</f>
        <v>79</v>
      </c>
      <c r="L45" s="176"/>
      <c r="M45" s="176"/>
      <c r="N45" s="176">
        <f>'実質公債費比率（分子）の構造'!O$49</f>
        <v>75</v>
      </c>
      <c r="O45" s="176"/>
      <c r="P45" s="176"/>
    </row>
    <row r="46" spans="1:16" x14ac:dyDescent="0.15">
      <c r="A46" s="176" t="s">
        <v>69</v>
      </c>
      <c r="B46" s="176">
        <f>'実質公債費比率（分子）の構造'!K$48</f>
        <v>435</v>
      </c>
      <c r="C46" s="176"/>
      <c r="D46" s="176"/>
      <c r="E46" s="176">
        <f>'実質公債費比率（分子）の構造'!L$48</f>
        <v>324</v>
      </c>
      <c r="F46" s="176"/>
      <c r="G46" s="176"/>
      <c r="H46" s="176">
        <f>'実質公債費比率（分子）の構造'!M$48</f>
        <v>251</v>
      </c>
      <c r="I46" s="176"/>
      <c r="J46" s="176"/>
      <c r="K46" s="176">
        <f>'実質公債費比率（分子）の構造'!N$48</f>
        <v>255</v>
      </c>
      <c r="L46" s="176"/>
      <c r="M46" s="176"/>
      <c r="N46" s="176">
        <f>'実質公債費比率（分子）の構造'!O$48</f>
        <v>273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2863</v>
      </c>
      <c r="C49" s="176"/>
      <c r="D49" s="176"/>
      <c r="E49" s="176">
        <f>'実質公債費比率（分子）の構造'!L$45</f>
        <v>2828</v>
      </c>
      <c r="F49" s="176"/>
      <c r="G49" s="176"/>
      <c r="H49" s="176">
        <f>'実質公債費比率（分子）の構造'!M$45</f>
        <v>2832</v>
      </c>
      <c r="I49" s="176"/>
      <c r="J49" s="176"/>
      <c r="K49" s="176">
        <f>'実質公債費比率（分子）の構造'!N$45</f>
        <v>2915</v>
      </c>
      <c r="L49" s="176"/>
      <c r="M49" s="176"/>
      <c r="N49" s="176">
        <f>'実質公債費比率（分子）の構造'!O$45</f>
        <v>2982</v>
      </c>
      <c r="O49" s="176"/>
      <c r="P49" s="176"/>
    </row>
    <row r="50" spans="1:16" x14ac:dyDescent="0.15">
      <c r="A50" s="176" t="s">
        <v>73</v>
      </c>
      <c r="B50" s="176" t="e">
        <f>NA()</f>
        <v>#N/A</v>
      </c>
      <c r="C50" s="176">
        <f>IF(ISNUMBER('実質公債費比率（分子）の構造'!K$53),'実質公債費比率（分子）の構造'!K$53,NA())</f>
        <v>660</v>
      </c>
      <c r="D50" s="176" t="e">
        <f>NA()</f>
        <v>#N/A</v>
      </c>
      <c r="E50" s="176" t="e">
        <f>NA()</f>
        <v>#N/A</v>
      </c>
      <c r="F50" s="176">
        <f>IF(ISNUMBER('実質公債費比率（分子）の構造'!L$53),'実質公債費比率（分子）の構造'!L$53,NA())</f>
        <v>733</v>
      </c>
      <c r="G50" s="176" t="e">
        <f>NA()</f>
        <v>#N/A</v>
      </c>
      <c r="H50" s="176" t="e">
        <f>NA()</f>
        <v>#N/A</v>
      </c>
      <c r="I50" s="176">
        <f>IF(ISNUMBER('実質公債費比率（分子）の構造'!M$53),'実質公債費比率（分子）の構造'!M$53,NA())</f>
        <v>599</v>
      </c>
      <c r="J50" s="176" t="e">
        <f>NA()</f>
        <v>#N/A</v>
      </c>
      <c r="K50" s="176" t="e">
        <f>NA()</f>
        <v>#N/A</v>
      </c>
      <c r="L50" s="176">
        <f>IF(ISNUMBER('実質公債費比率（分子）の構造'!N$53),'実質公債費比率（分子）の構造'!N$53,NA())</f>
        <v>661</v>
      </c>
      <c r="M50" s="176" t="e">
        <f>NA()</f>
        <v>#N/A</v>
      </c>
      <c r="N50" s="176" t="e">
        <f>NA()</f>
        <v>#N/A</v>
      </c>
      <c r="O50" s="176">
        <f>IF(ISNUMBER('実質公債費比率（分子）の構造'!O$53),'実質公債費比率（分子）の構造'!O$53,NA())</f>
        <v>743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22721</v>
      </c>
      <c r="E56" s="175"/>
      <c r="F56" s="175"/>
      <c r="G56" s="175">
        <f>'将来負担比率（分子）の構造'!J$52</f>
        <v>23533</v>
      </c>
      <c r="H56" s="175"/>
      <c r="I56" s="175"/>
      <c r="J56" s="175">
        <f>'将来負担比率（分子）の構造'!K$52</f>
        <v>22737</v>
      </c>
      <c r="K56" s="175"/>
      <c r="L56" s="175"/>
      <c r="M56" s="175">
        <f>'将来負担比率（分子）の構造'!L$52</f>
        <v>21735</v>
      </c>
      <c r="N56" s="175"/>
      <c r="O56" s="175"/>
      <c r="P56" s="175">
        <f>'将来負担比率（分子）の構造'!M$52</f>
        <v>20616</v>
      </c>
    </row>
    <row r="57" spans="1:16" x14ac:dyDescent="0.15">
      <c r="A57" s="175" t="s">
        <v>44</v>
      </c>
      <c r="B57" s="175"/>
      <c r="C57" s="175"/>
      <c r="D57" s="175">
        <f>'将来負担比率（分子）の構造'!I$51</f>
        <v>766</v>
      </c>
      <c r="E57" s="175"/>
      <c r="F57" s="175"/>
      <c r="G57" s="175">
        <f>'将来負担比率（分子）の構造'!J$51</f>
        <v>712</v>
      </c>
      <c r="H57" s="175"/>
      <c r="I57" s="175"/>
      <c r="J57" s="175">
        <f>'将来負担比率（分子）の構造'!K$51</f>
        <v>776</v>
      </c>
      <c r="K57" s="175"/>
      <c r="L57" s="175"/>
      <c r="M57" s="175">
        <f>'将来負担比率（分子）の構造'!L$51</f>
        <v>849</v>
      </c>
      <c r="N57" s="175"/>
      <c r="O57" s="175"/>
      <c r="P57" s="175">
        <f>'将来負担比率（分子）の構造'!M$51</f>
        <v>1019</v>
      </c>
    </row>
    <row r="58" spans="1:16" x14ac:dyDescent="0.15">
      <c r="A58" s="175" t="s">
        <v>43</v>
      </c>
      <c r="B58" s="175"/>
      <c r="C58" s="175"/>
      <c r="D58" s="175">
        <f>'将来負担比率（分子）の構造'!I$50</f>
        <v>7010</v>
      </c>
      <c r="E58" s="175"/>
      <c r="F58" s="175"/>
      <c r="G58" s="175">
        <f>'将来負担比率（分子）の構造'!J$50</f>
        <v>5075</v>
      </c>
      <c r="H58" s="175"/>
      <c r="I58" s="175"/>
      <c r="J58" s="175">
        <f>'将来負担比率（分子）の構造'!K$50</f>
        <v>5331</v>
      </c>
      <c r="K58" s="175"/>
      <c r="L58" s="175"/>
      <c r="M58" s="175">
        <f>'将来負担比率（分子）の構造'!L$50</f>
        <v>6332</v>
      </c>
      <c r="N58" s="175"/>
      <c r="O58" s="175"/>
      <c r="P58" s="175">
        <f>'将来負担比率（分子）の構造'!M$50</f>
        <v>7069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617</v>
      </c>
      <c r="C62" s="175"/>
      <c r="D62" s="175"/>
      <c r="E62" s="175">
        <f>'将来負担比率（分子）の構造'!J$45</f>
        <v>646</v>
      </c>
      <c r="F62" s="175"/>
      <c r="G62" s="175"/>
      <c r="H62" s="175">
        <f>'将来負担比率（分子）の構造'!K$45</f>
        <v>689</v>
      </c>
      <c r="I62" s="175"/>
      <c r="J62" s="175"/>
      <c r="K62" s="175">
        <f>'将来負担比率（分子）の構造'!L$45</f>
        <v>1231</v>
      </c>
      <c r="L62" s="175"/>
      <c r="M62" s="175"/>
      <c r="N62" s="175">
        <f>'将来負担比率（分子）の構造'!M$45</f>
        <v>1909</v>
      </c>
      <c r="O62" s="175"/>
      <c r="P62" s="175"/>
    </row>
    <row r="63" spans="1:16" x14ac:dyDescent="0.15">
      <c r="A63" s="175" t="s">
        <v>36</v>
      </c>
      <c r="B63" s="175">
        <f>'将来負担比率（分子）の構造'!I$44</f>
        <v>1198</v>
      </c>
      <c r="C63" s="175"/>
      <c r="D63" s="175"/>
      <c r="E63" s="175">
        <f>'将来負担比率（分子）の構造'!J$44</f>
        <v>1113</v>
      </c>
      <c r="F63" s="175"/>
      <c r="G63" s="175"/>
      <c r="H63" s="175">
        <f>'将来負担比率（分子）の構造'!K$44</f>
        <v>1010</v>
      </c>
      <c r="I63" s="175"/>
      <c r="J63" s="175"/>
      <c r="K63" s="175">
        <f>'将来負担比率（分子）の構造'!L$44</f>
        <v>941</v>
      </c>
      <c r="L63" s="175"/>
      <c r="M63" s="175"/>
      <c r="N63" s="175">
        <f>'将来負担比率（分子）の構造'!M$44</f>
        <v>992</v>
      </c>
      <c r="O63" s="175"/>
      <c r="P63" s="175"/>
    </row>
    <row r="64" spans="1:16" x14ac:dyDescent="0.15">
      <c r="A64" s="175" t="s">
        <v>35</v>
      </c>
      <c r="B64" s="175">
        <f>'将来負担比率（分子）の構造'!I$43</f>
        <v>3620</v>
      </c>
      <c r="C64" s="175"/>
      <c r="D64" s="175"/>
      <c r="E64" s="175">
        <f>'将来負担比率（分子）の構造'!J$43</f>
        <v>3511</v>
      </c>
      <c r="F64" s="175"/>
      <c r="G64" s="175"/>
      <c r="H64" s="175">
        <f>'将来負担比率（分子）の構造'!K$43</f>
        <v>3195</v>
      </c>
      <c r="I64" s="175"/>
      <c r="J64" s="175"/>
      <c r="K64" s="175">
        <f>'将来負担比率（分子）の構造'!L$43</f>
        <v>2831</v>
      </c>
      <c r="L64" s="175"/>
      <c r="M64" s="175"/>
      <c r="N64" s="175">
        <f>'将来負担比率（分子）の構造'!M$43</f>
        <v>2546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26357</v>
      </c>
      <c r="C66" s="175"/>
      <c r="D66" s="175"/>
      <c r="E66" s="175">
        <f>'将来負担比率（分子）の構造'!J$41</f>
        <v>27757</v>
      </c>
      <c r="F66" s="175"/>
      <c r="G66" s="175"/>
      <c r="H66" s="175">
        <f>'将来負担比率（分子）の構造'!K$41</f>
        <v>27229</v>
      </c>
      <c r="I66" s="175"/>
      <c r="J66" s="175"/>
      <c r="K66" s="175">
        <f>'将来負担比率（分子）の構造'!L$41</f>
        <v>26296</v>
      </c>
      <c r="L66" s="175"/>
      <c r="M66" s="175"/>
      <c r="N66" s="175">
        <f>'将来負担比率（分子）の構造'!M$41</f>
        <v>25144</v>
      </c>
      <c r="O66" s="175"/>
      <c r="P66" s="175"/>
    </row>
    <row r="67" spans="1:16" x14ac:dyDescent="0.15">
      <c r="A67" s="175" t="s">
        <v>77</v>
      </c>
      <c r="B67" s="175" t="e">
        <f>NA()</f>
        <v>#N/A</v>
      </c>
      <c r="C67" s="175">
        <f>IF(ISNUMBER('将来負担比率（分子）の構造'!I$53), IF('将来負担比率（分子）の構造'!I$53 &lt; 0, 0, '将来負担比率（分子）の構造'!I$53), NA())</f>
        <v>1297</v>
      </c>
      <c r="D67" s="175" t="e">
        <f>NA()</f>
        <v>#N/A</v>
      </c>
      <c r="E67" s="175" t="e">
        <f>NA()</f>
        <v>#N/A</v>
      </c>
      <c r="F67" s="175">
        <f>IF(ISNUMBER('将来負担比率（分子）の構造'!J$53), IF('将来負担比率（分子）の構造'!J$53 &lt; 0, 0, '将来負担比率（分子）の構造'!J$53), NA())</f>
        <v>3708</v>
      </c>
      <c r="G67" s="175" t="e">
        <f>NA()</f>
        <v>#N/A</v>
      </c>
      <c r="H67" s="175" t="e">
        <f>NA()</f>
        <v>#N/A</v>
      </c>
      <c r="I67" s="175">
        <f>IF(ISNUMBER('将来負担比率（分子）の構造'!K$53), IF('将来負担比率（分子）の構造'!K$53 &lt; 0, 0, '将来負担比率（分子）の構造'!K$53), NA())</f>
        <v>3280</v>
      </c>
      <c r="J67" s="175" t="e">
        <f>NA()</f>
        <v>#N/A</v>
      </c>
      <c r="K67" s="175" t="e">
        <f>NA()</f>
        <v>#N/A</v>
      </c>
      <c r="L67" s="175">
        <f>IF(ISNUMBER('将来負担比率（分子）の構造'!L$53), IF('将来負担比率（分子）の構造'!L$53 &lt; 0, 0, '将来負担比率（分子）の構造'!L$53), NA())</f>
        <v>2383</v>
      </c>
      <c r="M67" s="175" t="e">
        <f>NA()</f>
        <v>#N/A</v>
      </c>
      <c r="N67" s="175" t="e">
        <f>NA()</f>
        <v>#N/A</v>
      </c>
      <c r="O67" s="175">
        <f>IF(ISNUMBER('将来負担比率（分子）の構造'!M$53), IF('将来負担比率（分子）の構造'!M$53 &lt; 0, 0, '将来負担比率（分子）の構造'!M$53), NA())</f>
        <v>1887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1304</v>
      </c>
      <c r="C72" s="179">
        <f>基金残高に係る経年分析!G55</f>
        <v>1554</v>
      </c>
      <c r="D72" s="179">
        <f>基金残高に係る経年分析!H55</f>
        <v>1958</v>
      </c>
    </row>
    <row r="73" spans="1:16" x14ac:dyDescent="0.15">
      <c r="A73" s="178" t="s">
        <v>80</v>
      </c>
      <c r="B73" s="179">
        <f>基金残高に係る経年分析!F56</f>
        <v>766</v>
      </c>
      <c r="C73" s="179">
        <f>基金残高に係る経年分析!G56</f>
        <v>1426</v>
      </c>
      <c r="D73" s="179">
        <f>基金残高に係る経年分析!H56</f>
        <v>1516</v>
      </c>
    </row>
    <row r="74" spans="1:16" x14ac:dyDescent="0.15">
      <c r="A74" s="178" t="s">
        <v>81</v>
      </c>
      <c r="B74" s="179">
        <f>基金残高に係る経年分析!F57</f>
        <v>5982</v>
      </c>
      <c r="C74" s="179">
        <f>基金残高に係る経年分析!G57</f>
        <v>6267</v>
      </c>
      <c r="D74" s="179">
        <f>基金残高に係る経年分析!H57</f>
        <v>6538</v>
      </c>
    </row>
  </sheetData>
  <sheetProtection algorithmName="SHA-512" hashValue="S3k500cSyQEe4OAf4O+0G4qQvy90EHdH9Dg5yQkQK1/h2+6PGotsLSJlaoyCjjiQiDJdCa9DFsVQUCXir2zRsA==" saltValue="14sgNY9M/xzUIp8lIJZd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2284378</v>
      </c>
      <c r="S5" s="613"/>
      <c r="T5" s="613"/>
      <c r="U5" s="613"/>
      <c r="V5" s="613"/>
      <c r="W5" s="613"/>
      <c r="X5" s="613"/>
      <c r="Y5" s="614"/>
      <c r="Z5" s="615">
        <v>9.5</v>
      </c>
      <c r="AA5" s="615"/>
      <c r="AB5" s="615"/>
      <c r="AC5" s="615"/>
      <c r="AD5" s="616">
        <v>2260985</v>
      </c>
      <c r="AE5" s="616"/>
      <c r="AF5" s="616"/>
      <c r="AG5" s="616"/>
      <c r="AH5" s="616"/>
      <c r="AI5" s="616"/>
      <c r="AJ5" s="616"/>
      <c r="AK5" s="616"/>
      <c r="AL5" s="617">
        <v>18</v>
      </c>
      <c r="AM5" s="618"/>
      <c r="AN5" s="618"/>
      <c r="AO5" s="619"/>
      <c r="AP5" s="609" t="s">
        <v>234</v>
      </c>
      <c r="AQ5" s="610"/>
      <c r="AR5" s="610"/>
      <c r="AS5" s="610"/>
      <c r="AT5" s="610"/>
      <c r="AU5" s="610"/>
      <c r="AV5" s="610"/>
      <c r="AW5" s="610"/>
      <c r="AX5" s="610"/>
      <c r="AY5" s="610"/>
      <c r="AZ5" s="610"/>
      <c r="BA5" s="610"/>
      <c r="BB5" s="610"/>
      <c r="BC5" s="610"/>
      <c r="BD5" s="610"/>
      <c r="BE5" s="610"/>
      <c r="BF5" s="611"/>
      <c r="BG5" s="623">
        <v>2281236</v>
      </c>
      <c r="BH5" s="624"/>
      <c r="BI5" s="624"/>
      <c r="BJ5" s="624"/>
      <c r="BK5" s="624"/>
      <c r="BL5" s="624"/>
      <c r="BM5" s="624"/>
      <c r="BN5" s="625"/>
      <c r="BO5" s="626">
        <v>99.9</v>
      </c>
      <c r="BP5" s="626"/>
      <c r="BQ5" s="626"/>
      <c r="BR5" s="626"/>
      <c r="BS5" s="627" t="s">
        <v>235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227</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290360</v>
      </c>
      <c r="S6" s="624"/>
      <c r="T6" s="624"/>
      <c r="U6" s="624"/>
      <c r="V6" s="624"/>
      <c r="W6" s="624"/>
      <c r="X6" s="624"/>
      <c r="Y6" s="625"/>
      <c r="Z6" s="626">
        <v>1.2</v>
      </c>
      <c r="AA6" s="626"/>
      <c r="AB6" s="626"/>
      <c r="AC6" s="626"/>
      <c r="AD6" s="627">
        <v>290360</v>
      </c>
      <c r="AE6" s="627"/>
      <c r="AF6" s="627"/>
      <c r="AG6" s="627"/>
      <c r="AH6" s="627"/>
      <c r="AI6" s="627"/>
      <c r="AJ6" s="627"/>
      <c r="AK6" s="627"/>
      <c r="AL6" s="628">
        <v>2.2999999999999998</v>
      </c>
      <c r="AM6" s="629"/>
      <c r="AN6" s="629"/>
      <c r="AO6" s="630"/>
      <c r="AP6" s="620" t="s">
        <v>240</v>
      </c>
      <c r="AQ6" s="621"/>
      <c r="AR6" s="621"/>
      <c r="AS6" s="621"/>
      <c r="AT6" s="621"/>
      <c r="AU6" s="621"/>
      <c r="AV6" s="621"/>
      <c r="AW6" s="621"/>
      <c r="AX6" s="621"/>
      <c r="AY6" s="621"/>
      <c r="AZ6" s="621"/>
      <c r="BA6" s="621"/>
      <c r="BB6" s="621"/>
      <c r="BC6" s="621"/>
      <c r="BD6" s="621"/>
      <c r="BE6" s="621"/>
      <c r="BF6" s="622"/>
      <c r="BG6" s="623">
        <v>2281236</v>
      </c>
      <c r="BH6" s="624"/>
      <c r="BI6" s="624"/>
      <c r="BJ6" s="624"/>
      <c r="BK6" s="624"/>
      <c r="BL6" s="624"/>
      <c r="BM6" s="624"/>
      <c r="BN6" s="625"/>
      <c r="BO6" s="626">
        <v>99.9</v>
      </c>
      <c r="BP6" s="626"/>
      <c r="BQ6" s="626"/>
      <c r="BR6" s="626"/>
      <c r="BS6" s="627" t="s">
        <v>139</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137653</v>
      </c>
      <c r="CS6" s="624"/>
      <c r="CT6" s="624"/>
      <c r="CU6" s="624"/>
      <c r="CV6" s="624"/>
      <c r="CW6" s="624"/>
      <c r="CX6" s="624"/>
      <c r="CY6" s="625"/>
      <c r="CZ6" s="617">
        <v>0.6</v>
      </c>
      <c r="DA6" s="618"/>
      <c r="DB6" s="618"/>
      <c r="DC6" s="634"/>
      <c r="DD6" s="632">
        <v>3436</v>
      </c>
      <c r="DE6" s="624"/>
      <c r="DF6" s="624"/>
      <c r="DG6" s="624"/>
      <c r="DH6" s="624"/>
      <c r="DI6" s="624"/>
      <c r="DJ6" s="624"/>
      <c r="DK6" s="624"/>
      <c r="DL6" s="624"/>
      <c r="DM6" s="624"/>
      <c r="DN6" s="624"/>
      <c r="DO6" s="624"/>
      <c r="DP6" s="625"/>
      <c r="DQ6" s="632">
        <v>135040</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611</v>
      </c>
      <c r="S7" s="624"/>
      <c r="T7" s="624"/>
      <c r="U7" s="624"/>
      <c r="V7" s="624"/>
      <c r="W7" s="624"/>
      <c r="X7" s="624"/>
      <c r="Y7" s="625"/>
      <c r="Z7" s="626">
        <v>0</v>
      </c>
      <c r="AA7" s="626"/>
      <c r="AB7" s="626"/>
      <c r="AC7" s="626"/>
      <c r="AD7" s="627">
        <v>611</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892224</v>
      </c>
      <c r="BH7" s="624"/>
      <c r="BI7" s="624"/>
      <c r="BJ7" s="624"/>
      <c r="BK7" s="624"/>
      <c r="BL7" s="624"/>
      <c r="BM7" s="624"/>
      <c r="BN7" s="625"/>
      <c r="BO7" s="626">
        <v>39.1</v>
      </c>
      <c r="BP7" s="626"/>
      <c r="BQ7" s="626"/>
      <c r="BR7" s="626"/>
      <c r="BS7" s="627" t="s">
        <v>235</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4039834</v>
      </c>
      <c r="CS7" s="624"/>
      <c r="CT7" s="624"/>
      <c r="CU7" s="624"/>
      <c r="CV7" s="624"/>
      <c r="CW7" s="624"/>
      <c r="CX7" s="624"/>
      <c r="CY7" s="625"/>
      <c r="CZ7" s="626">
        <v>17.2</v>
      </c>
      <c r="DA7" s="626"/>
      <c r="DB7" s="626"/>
      <c r="DC7" s="626"/>
      <c r="DD7" s="632">
        <v>138347</v>
      </c>
      <c r="DE7" s="624"/>
      <c r="DF7" s="624"/>
      <c r="DG7" s="624"/>
      <c r="DH7" s="624"/>
      <c r="DI7" s="624"/>
      <c r="DJ7" s="624"/>
      <c r="DK7" s="624"/>
      <c r="DL7" s="624"/>
      <c r="DM7" s="624"/>
      <c r="DN7" s="624"/>
      <c r="DO7" s="624"/>
      <c r="DP7" s="625"/>
      <c r="DQ7" s="632">
        <v>2401296</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6603</v>
      </c>
      <c r="S8" s="624"/>
      <c r="T8" s="624"/>
      <c r="U8" s="624"/>
      <c r="V8" s="624"/>
      <c r="W8" s="624"/>
      <c r="X8" s="624"/>
      <c r="Y8" s="625"/>
      <c r="Z8" s="626">
        <v>0</v>
      </c>
      <c r="AA8" s="626"/>
      <c r="AB8" s="626"/>
      <c r="AC8" s="626"/>
      <c r="AD8" s="627">
        <v>6603</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38160</v>
      </c>
      <c r="BH8" s="624"/>
      <c r="BI8" s="624"/>
      <c r="BJ8" s="624"/>
      <c r="BK8" s="624"/>
      <c r="BL8" s="624"/>
      <c r="BM8" s="624"/>
      <c r="BN8" s="625"/>
      <c r="BO8" s="626">
        <v>1.7</v>
      </c>
      <c r="BP8" s="626"/>
      <c r="BQ8" s="626"/>
      <c r="BR8" s="626"/>
      <c r="BS8" s="627" t="s">
        <v>139</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6088090</v>
      </c>
      <c r="CS8" s="624"/>
      <c r="CT8" s="624"/>
      <c r="CU8" s="624"/>
      <c r="CV8" s="624"/>
      <c r="CW8" s="624"/>
      <c r="CX8" s="624"/>
      <c r="CY8" s="625"/>
      <c r="CZ8" s="626">
        <v>26</v>
      </c>
      <c r="DA8" s="626"/>
      <c r="DB8" s="626"/>
      <c r="DC8" s="626"/>
      <c r="DD8" s="632">
        <v>50789</v>
      </c>
      <c r="DE8" s="624"/>
      <c r="DF8" s="624"/>
      <c r="DG8" s="624"/>
      <c r="DH8" s="624"/>
      <c r="DI8" s="624"/>
      <c r="DJ8" s="624"/>
      <c r="DK8" s="624"/>
      <c r="DL8" s="624"/>
      <c r="DM8" s="624"/>
      <c r="DN8" s="624"/>
      <c r="DO8" s="624"/>
      <c r="DP8" s="625"/>
      <c r="DQ8" s="632">
        <v>3261004</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6400</v>
      </c>
      <c r="S9" s="624"/>
      <c r="T9" s="624"/>
      <c r="U9" s="624"/>
      <c r="V9" s="624"/>
      <c r="W9" s="624"/>
      <c r="X9" s="624"/>
      <c r="Y9" s="625"/>
      <c r="Z9" s="626">
        <v>0</v>
      </c>
      <c r="AA9" s="626"/>
      <c r="AB9" s="626"/>
      <c r="AC9" s="626"/>
      <c r="AD9" s="627">
        <v>6400</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754393</v>
      </c>
      <c r="BH9" s="624"/>
      <c r="BI9" s="624"/>
      <c r="BJ9" s="624"/>
      <c r="BK9" s="624"/>
      <c r="BL9" s="624"/>
      <c r="BM9" s="624"/>
      <c r="BN9" s="625"/>
      <c r="BO9" s="626">
        <v>33</v>
      </c>
      <c r="BP9" s="626"/>
      <c r="BQ9" s="626"/>
      <c r="BR9" s="626"/>
      <c r="BS9" s="627" t="s">
        <v>139</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2302052</v>
      </c>
      <c r="CS9" s="624"/>
      <c r="CT9" s="624"/>
      <c r="CU9" s="624"/>
      <c r="CV9" s="624"/>
      <c r="CW9" s="624"/>
      <c r="CX9" s="624"/>
      <c r="CY9" s="625"/>
      <c r="CZ9" s="626">
        <v>9.8000000000000007</v>
      </c>
      <c r="DA9" s="626"/>
      <c r="DB9" s="626"/>
      <c r="DC9" s="626"/>
      <c r="DD9" s="632">
        <v>272214</v>
      </c>
      <c r="DE9" s="624"/>
      <c r="DF9" s="624"/>
      <c r="DG9" s="624"/>
      <c r="DH9" s="624"/>
      <c r="DI9" s="624"/>
      <c r="DJ9" s="624"/>
      <c r="DK9" s="624"/>
      <c r="DL9" s="624"/>
      <c r="DM9" s="624"/>
      <c r="DN9" s="624"/>
      <c r="DO9" s="624"/>
      <c r="DP9" s="625"/>
      <c r="DQ9" s="632">
        <v>1916795</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235</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66189</v>
      </c>
      <c r="BH10" s="624"/>
      <c r="BI10" s="624"/>
      <c r="BJ10" s="624"/>
      <c r="BK10" s="624"/>
      <c r="BL10" s="624"/>
      <c r="BM10" s="624"/>
      <c r="BN10" s="625"/>
      <c r="BO10" s="626">
        <v>2.9</v>
      </c>
      <c r="BP10" s="626"/>
      <c r="BQ10" s="626"/>
      <c r="BR10" s="626"/>
      <c r="BS10" s="627" t="s">
        <v>235</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t="s">
        <v>139</v>
      </c>
      <c r="CS10" s="624"/>
      <c r="CT10" s="624"/>
      <c r="CU10" s="624"/>
      <c r="CV10" s="624"/>
      <c r="CW10" s="624"/>
      <c r="CX10" s="624"/>
      <c r="CY10" s="625"/>
      <c r="CZ10" s="626" t="s">
        <v>235</v>
      </c>
      <c r="DA10" s="626"/>
      <c r="DB10" s="626"/>
      <c r="DC10" s="626"/>
      <c r="DD10" s="632" t="s">
        <v>139</v>
      </c>
      <c r="DE10" s="624"/>
      <c r="DF10" s="624"/>
      <c r="DG10" s="624"/>
      <c r="DH10" s="624"/>
      <c r="DI10" s="624"/>
      <c r="DJ10" s="624"/>
      <c r="DK10" s="624"/>
      <c r="DL10" s="624"/>
      <c r="DM10" s="624"/>
      <c r="DN10" s="624"/>
      <c r="DO10" s="624"/>
      <c r="DP10" s="625"/>
      <c r="DQ10" s="632" t="s">
        <v>235</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624333</v>
      </c>
      <c r="S11" s="624"/>
      <c r="T11" s="624"/>
      <c r="U11" s="624"/>
      <c r="V11" s="624"/>
      <c r="W11" s="624"/>
      <c r="X11" s="624"/>
      <c r="Y11" s="625"/>
      <c r="Z11" s="628">
        <v>2.6</v>
      </c>
      <c r="AA11" s="629"/>
      <c r="AB11" s="629"/>
      <c r="AC11" s="635"/>
      <c r="AD11" s="632">
        <v>624333</v>
      </c>
      <c r="AE11" s="624"/>
      <c r="AF11" s="624"/>
      <c r="AG11" s="624"/>
      <c r="AH11" s="624"/>
      <c r="AI11" s="624"/>
      <c r="AJ11" s="624"/>
      <c r="AK11" s="625"/>
      <c r="AL11" s="628">
        <v>5</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33482</v>
      </c>
      <c r="BH11" s="624"/>
      <c r="BI11" s="624"/>
      <c r="BJ11" s="624"/>
      <c r="BK11" s="624"/>
      <c r="BL11" s="624"/>
      <c r="BM11" s="624"/>
      <c r="BN11" s="625"/>
      <c r="BO11" s="626">
        <v>1.5</v>
      </c>
      <c r="BP11" s="626"/>
      <c r="BQ11" s="626"/>
      <c r="BR11" s="626"/>
      <c r="BS11" s="627" t="s">
        <v>235</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2194485</v>
      </c>
      <c r="CS11" s="624"/>
      <c r="CT11" s="624"/>
      <c r="CU11" s="624"/>
      <c r="CV11" s="624"/>
      <c r="CW11" s="624"/>
      <c r="CX11" s="624"/>
      <c r="CY11" s="625"/>
      <c r="CZ11" s="626">
        <v>9.4</v>
      </c>
      <c r="DA11" s="626"/>
      <c r="DB11" s="626"/>
      <c r="DC11" s="626"/>
      <c r="DD11" s="632">
        <v>393247</v>
      </c>
      <c r="DE11" s="624"/>
      <c r="DF11" s="624"/>
      <c r="DG11" s="624"/>
      <c r="DH11" s="624"/>
      <c r="DI11" s="624"/>
      <c r="DJ11" s="624"/>
      <c r="DK11" s="624"/>
      <c r="DL11" s="624"/>
      <c r="DM11" s="624"/>
      <c r="DN11" s="624"/>
      <c r="DO11" s="624"/>
      <c r="DP11" s="625"/>
      <c r="DQ11" s="632">
        <v>784343</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2236</v>
      </c>
      <c r="S12" s="624"/>
      <c r="T12" s="624"/>
      <c r="U12" s="624"/>
      <c r="V12" s="624"/>
      <c r="W12" s="624"/>
      <c r="X12" s="624"/>
      <c r="Y12" s="625"/>
      <c r="Z12" s="626">
        <v>0</v>
      </c>
      <c r="AA12" s="626"/>
      <c r="AB12" s="626"/>
      <c r="AC12" s="626"/>
      <c r="AD12" s="627">
        <v>2236</v>
      </c>
      <c r="AE12" s="627"/>
      <c r="AF12" s="627"/>
      <c r="AG12" s="627"/>
      <c r="AH12" s="627"/>
      <c r="AI12" s="627"/>
      <c r="AJ12" s="627"/>
      <c r="AK12" s="627"/>
      <c r="AL12" s="628">
        <v>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1029673</v>
      </c>
      <c r="BH12" s="624"/>
      <c r="BI12" s="624"/>
      <c r="BJ12" s="624"/>
      <c r="BK12" s="624"/>
      <c r="BL12" s="624"/>
      <c r="BM12" s="624"/>
      <c r="BN12" s="625"/>
      <c r="BO12" s="626">
        <v>45.1</v>
      </c>
      <c r="BP12" s="626"/>
      <c r="BQ12" s="626"/>
      <c r="BR12" s="626"/>
      <c r="BS12" s="627" t="s">
        <v>139</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1005813</v>
      </c>
      <c r="CS12" s="624"/>
      <c r="CT12" s="624"/>
      <c r="CU12" s="624"/>
      <c r="CV12" s="624"/>
      <c r="CW12" s="624"/>
      <c r="CX12" s="624"/>
      <c r="CY12" s="625"/>
      <c r="CZ12" s="626">
        <v>4.3</v>
      </c>
      <c r="DA12" s="626"/>
      <c r="DB12" s="626"/>
      <c r="DC12" s="626"/>
      <c r="DD12" s="632">
        <v>19621</v>
      </c>
      <c r="DE12" s="624"/>
      <c r="DF12" s="624"/>
      <c r="DG12" s="624"/>
      <c r="DH12" s="624"/>
      <c r="DI12" s="624"/>
      <c r="DJ12" s="624"/>
      <c r="DK12" s="624"/>
      <c r="DL12" s="624"/>
      <c r="DM12" s="624"/>
      <c r="DN12" s="624"/>
      <c r="DO12" s="624"/>
      <c r="DP12" s="625"/>
      <c r="DQ12" s="632">
        <v>655046</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235</v>
      </c>
      <c r="S13" s="624"/>
      <c r="T13" s="624"/>
      <c r="U13" s="624"/>
      <c r="V13" s="624"/>
      <c r="W13" s="624"/>
      <c r="X13" s="624"/>
      <c r="Y13" s="625"/>
      <c r="Z13" s="626" t="s">
        <v>235</v>
      </c>
      <c r="AA13" s="626"/>
      <c r="AB13" s="626"/>
      <c r="AC13" s="626"/>
      <c r="AD13" s="627" t="s">
        <v>139</v>
      </c>
      <c r="AE13" s="627"/>
      <c r="AF13" s="627"/>
      <c r="AG13" s="627"/>
      <c r="AH13" s="627"/>
      <c r="AI13" s="627"/>
      <c r="AJ13" s="627"/>
      <c r="AK13" s="627"/>
      <c r="AL13" s="628" t="s">
        <v>139</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1017096</v>
      </c>
      <c r="BH13" s="624"/>
      <c r="BI13" s="624"/>
      <c r="BJ13" s="624"/>
      <c r="BK13" s="624"/>
      <c r="BL13" s="624"/>
      <c r="BM13" s="624"/>
      <c r="BN13" s="625"/>
      <c r="BO13" s="626">
        <v>44.5</v>
      </c>
      <c r="BP13" s="626"/>
      <c r="BQ13" s="626"/>
      <c r="BR13" s="626"/>
      <c r="BS13" s="627" t="s">
        <v>139</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1884563</v>
      </c>
      <c r="CS13" s="624"/>
      <c r="CT13" s="624"/>
      <c r="CU13" s="624"/>
      <c r="CV13" s="624"/>
      <c r="CW13" s="624"/>
      <c r="CX13" s="624"/>
      <c r="CY13" s="625"/>
      <c r="CZ13" s="626">
        <v>8</v>
      </c>
      <c r="DA13" s="626"/>
      <c r="DB13" s="626"/>
      <c r="DC13" s="626"/>
      <c r="DD13" s="632">
        <v>1274127</v>
      </c>
      <c r="DE13" s="624"/>
      <c r="DF13" s="624"/>
      <c r="DG13" s="624"/>
      <c r="DH13" s="624"/>
      <c r="DI13" s="624"/>
      <c r="DJ13" s="624"/>
      <c r="DK13" s="624"/>
      <c r="DL13" s="624"/>
      <c r="DM13" s="624"/>
      <c r="DN13" s="624"/>
      <c r="DO13" s="624"/>
      <c r="DP13" s="625"/>
      <c r="DQ13" s="632">
        <v>494928</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616</v>
      </c>
      <c r="S14" s="624"/>
      <c r="T14" s="624"/>
      <c r="U14" s="624"/>
      <c r="V14" s="624"/>
      <c r="W14" s="624"/>
      <c r="X14" s="624"/>
      <c r="Y14" s="625"/>
      <c r="Z14" s="626">
        <v>0</v>
      </c>
      <c r="AA14" s="626"/>
      <c r="AB14" s="626"/>
      <c r="AC14" s="626"/>
      <c r="AD14" s="627">
        <v>616</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147073</v>
      </c>
      <c r="BH14" s="624"/>
      <c r="BI14" s="624"/>
      <c r="BJ14" s="624"/>
      <c r="BK14" s="624"/>
      <c r="BL14" s="624"/>
      <c r="BM14" s="624"/>
      <c r="BN14" s="625"/>
      <c r="BO14" s="626">
        <v>6.4</v>
      </c>
      <c r="BP14" s="626"/>
      <c r="BQ14" s="626"/>
      <c r="BR14" s="626"/>
      <c r="BS14" s="627" t="s">
        <v>139</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662763</v>
      </c>
      <c r="CS14" s="624"/>
      <c r="CT14" s="624"/>
      <c r="CU14" s="624"/>
      <c r="CV14" s="624"/>
      <c r="CW14" s="624"/>
      <c r="CX14" s="624"/>
      <c r="CY14" s="625"/>
      <c r="CZ14" s="626">
        <v>2.8</v>
      </c>
      <c r="DA14" s="626"/>
      <c r="DB14" s="626"/>
      <c r="DC14" s="626"/>
      <c r="DD14" s="632">
        <v>92163</v>
      </c>
      <c r="DE14" s="624"/>
      <c r="DF14" s="624"/>
      <c r="DG14" s="624"/>
      <c r="DH14" s="624"/>
      <c r="DI14" s="624"/>
      <c r="DJ14" s="624"/>
      <c r="DK14" s="624"/>
      <c r="DL14" s="624"/>
      <c r="DM14" s="624"/>
      <c r="DN14" s="624"/>
      <c r="DO14" s="624"/>
      <c r="DP14" s="625"/>
      <c r="DQ14" s="632">
        <v>540489</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139</v>
      </c>
      <c r="AA15" s="626"/>
      <c r="AB15" s="626"/>
      <c r="AC15" s="626"/>
      <c r="AD15" s="627" t="s">
        <v>139</v>
      </c>
      <c r="AE15" s="627"/>
      <c r="AF15" s="627"/>
      <c r="AG15" s="627"/>
      <c r="AH15" s="627"/>
      <c r="AI15" s="627"/>
      <c r="AJ15" s="627"/>
      <c r="AK15" s="627"/>
      <c r="AL15" s="628" t="s">
        <v>139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212266</v>
      </c>
      <c r="BH15" s="624"/>
      <c r="BI15" s="624"/>
      <c r="BJ15" s="624"/>
      <c r="BK15" s="624"/>
      <c r="BL15" s="624"/>
      <c r="BM15" s="624"/>
      <c r="BN15" s="625"/>
      <c r="BO15" s="626">
        <v>9.3000000000000007</v>
      </c>
      <c r="BP15" s="626"/>
      <c r="BQ15" s="626"/>
      <c r="BR15" s="626"/>
      <c r="BS15" s="627" t="s">
        <v>139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1906135</v>
      </c>
      <c r="CS15" s="624"/>
      <c r="CT15" s="624"/>
      <c r="CU15" s="624"/>
      <c r="CV15" s="624"/>
      <c r="CW15" s="624"/>
      <c r="CX15" s="624"/>
      <c r="CY15" s="625"/>
      <c r="CZ15" s="626">
        <v>8.1</v>
      </c>
      <c r="DA15" s="626"/>
      <c r="DB15" s="626"/>
      <c r="DC15" s="626"/>
      <c r="DD15" s="632">
        <v>257593</v>
      </c>
      <c r="DE15" s="624"/>
      <c r="DF15" s="624"/>
      <c r="DG15" s="624"/>
      <c r="DH15" s="624"/>
      <c r="DI15" s="624"/>
      <c r="DJ15" s="624"/>
      <c r="DK15" s="624"/>
      <c r="DL15" s="624"/>
      <c r="DM15" s="624"/>
      <c r="DN15" s="624"/>
      <c r="DO15" s="624"/>
      <c r="DP15" s="625"/>
      <c r="DQ15" s="632">
        <v>1457001</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18978</v>
      </c>
      <c r="S16" s="624"/>
      <c r="T16" s="624"/>
      <c r="U16" s="624"/>
      <c r="V16" s="624"/>
      <c r="W16" s="624"/>
      <c r="X16" s="624"/>
      <c r="Y16" s="625"/>
      <c r="Z16" s="626">
        <v>0.1</v>
      </c>
      <c r="AA16" s="626"/>
      <c r="AB16" s="626"/>
      <c r="AC16" s="626"/>
      <c r="AD16" s="627">
        <v>18978</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139</v>
      </c>
      <c r="BH16" s="624"/>
      <c r="BI16" s="624"/>
      <c r="BJ16" s="624"/>
      <c r="BK16" s="624"/>
      <c r="BL16" s="624"/>
      <c r="BM16" s="624"/>
      <c r="BN16" s="625"/>
      <c r="BO16" s="626" t="s">
        <v>139</v>
      </c>
      <c r="BP16" s="626"/>
      <c r="BQ16" s="626"/>
      <c r="BR16" s="626"/>
      <c r="BS16" s="627" t="s">
        <v>139</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204777</v>
      </c>
      <c r="CS16" s="624"/>
      <c r="CT16" s="624"/>
      <c r="CU16" s="624"/>
      <c r="CV16" s="624"/>
      <c r="CW16" s="624"/>
      <c r="CX16" s="624"/>
      <c r="CY16" s="625"/>
      <c r="CZ16" s="626">
        <v>0.9</v>
      </c>
      <c r="DA16" s="626"/>
      <c r="DB16" s="626"/>
      <c r="DC16" s="626"/>
      <c r="DD16" s="632" t="s">
        <v>139</v>
      </c>
      <c r="DE16" s="624"/>
      <c r="DF16" s="624"/>
      <c r="DG16" s="624"/>
      <c r="DH16" s="624"/>
      <c r="DI16" s="624"/>
      <c r="DJ16" s="624"/>
      <c r="DK16" s="624"/>
      <c r="DL16" s="624"/>
      <c r="DM16" s="624"/>
      <c r="DN16" s="624"/>
      <c r="DO16" s="624"/>
      <c r="DP16" s="625"/>
      <c r="DQ16" s="632">
        <v>46707</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29708</v>
      </c>
      <c r="S17" s="624"/>
      <c r="T17" s="624"/>
      <c r="U17" s="624"/>
      <c r="V17" s="624"/>
      <c r="W17" s="624"/>
      <c r="X17" s="624"/>
      <c r="Y17" s="625"/>
      <c r="Z17" s="626">
        <v>0.1</v>
      </c>
      <c r="AA17" s="626"/>
      <c r="AB17" s="626"/>
      <c r="AC17" s="626"/>
      <c r="AD17" s="627">
        <v>29708</v>
      </c>
      <c r="AE17" s="627"/>
      <c r="AF17" s="627"/>
      <c r="AG17" s="627"/>
      <c r="AH17" s="627"/>
      <c r="AI17" s="627"/>
      <c r="AJ17" s="627"/>
      <c r="AK17" s="627"/>
      <c r="AL17" s="628">
        <v>0.2</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139</v>
      </c>
      <c r="BP17" s="626"/>
      <c r="BQ17" s="626"/>
      <c r="BR17" s="626"/>
      <c r="BS17" s="627" t="s">
        <v>139</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2981545</v>
      </c>
      <c r="CS17" s="624"/>
      <c r="CT17" s="624"/>
      <c r="CU17" s="624"/>
      <c r="CV17" s="624"/>
      <c r="CW17" s="624"/>
      <c r="CX17" s="624"/>
      <c r="CY17" s="625"/>
      <c r="CZ17" s="626">
        <v>12.7</v>
      </c>
      <c r="DA17" s="626"/>
      <c r="DB17" s="626"/>
      <c r="DC17" s="626"/>
      <c r="DD17" s="632" t="s">
        <v>235</v>
      </c>
      <c r="DE17" s="624"/>
      <c r="DF17" s="624"/>
      <c r="DG17" s="624"/>
      <c r="DH17" s="624"/>
      <c r="DI17" s="624"/>
      <c r="DJ17" s="624"/>
      <c r="DK17" s="624"/>
      <c r="DL17" s="624"/>
      <c r="DM17" s="624"/>
      <c r="DN17" s="624"/>
      <c r="DO17" s="624"/>
      <c r="DP17" s="625"/>
      <c r="DQ17" s="632">
        <v>2896589</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8092</v>
      </c>
      <c r="S18" s="624"/>
      <c r="T18" s="624"/>
      <c r="U18" s="624"/>
      <c r="V18" s="624"/>
      <c r="W18" s="624"/>
      <c r="X18" s="624"/>
      <c r="Y18" s="625"/>
      <c r="Z18" s="626">
        <v>0</v>
      </c>
      <c r="AA18" s="626"/>
      <c r="AB18" s="626"/>
      <c r="AC18" s="626"/>
      <c r="AD18" s="627">
        <v>8092</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235</v>
      </c>
      <c r="BP18" s="626"/>
      <c r="BQ18" s="626"/>
      <c r="BR18" s="626"/>
      <c r="BS18" s="627" t="s">
        <v>139</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v>37115</v>
      </c>
      <c r="CS18" s="624"/>
      <c r="CT18" s="624"/>
      <c r="CU18" s="624"/>
      <c r="CV18" s="624"/>
      <c r="CW18" s="624"/>
      <c r="CX18" s="624"/>
      <c r="CY18" s="625"/>
      <c r="CZ18" s="626">
        <v>0.2</v>
      </c>
      <c r="DA18" s="626"/>
      <c r="DB18" s="626"/>
      <c r="DC18" s="626"/>
      <c r="DD18" s="632" t="s">
        <v>235</v>
      </c>
      <c r="DE18" s="624"/>
      <c r="DF18" s="624"/>
      <c r="DG18" s="624"/>
      <c r="DH18" s="624"/>
      <c r="DI18" s="624"/>
      <c r="DJ18" s="624"/>
      <c r="DK18" s="624"/>
      <c r="DL18" s="624"/>
      <c r="DM18" s="624"/>
      <c r="DN18" s="624"/>
      <c r="DO18" s="624"/>
      <c r="DP18" s="625"/>
      <c r="DQ18" s="632">
        <v>37115</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8045</v>
      </c>
      <c r="S19" s="624"/>
      <c r="T19" s="624"/>
      <c r="U19" s="624"/>
      <c r="V19" s="624"/>
      <c r="W19" s="624"/>
      <c r="X19" s="624"/>
      <c r="Y19" s="625"/>
      <c r="Z19" s="626">
        <v>0</v>
      </c>
      <c r="AA19" s="626"/>
      <c r="AB19" s="626"/>
      <c r="AC19" s="626"/>
      <c r="AD19" s="627">
        <v>8045</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3142</v>
      </c>
      <c r="BH19" s="624"/>
      <c r="BI19" s="624"/>
      <c r="BJ19" s="624"/>
      <c r="BK19" s="624"/>
      <c r="BL19" s="624"/>
      <c r="BM19" s="624"/>
      <c r="BN19" s="625"/>
      <c r="BO19" s="626">
        <v>0.1</v>
      </c>
      <c r="BP19" s="626"/>
      <c r="BQ19" s="626"/>
      <c r="BR19" s="626"/>
      <c r="BS19" s="627" t="s">
        <v>139</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139</v>
      </c>
      <c r="DA19" s="626"/>
      <c r="DB19" s="626"/>
      <c r="DC19" s="626"/>
      <c r="DD19" s="632" t="s">
        <v>235</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47</v>
      </c>
      <c r="S20" s="624"/>
      <c r="T20" s="624"/>
      <c r="U20" s="624"/>
      <c r="V20" s="624"/>
      <c r="W20" s="624"/>
      <c r="X20" s="624"/>
      <c r="Y20" s="625"/>
      <c r="Z20" s="626">
        <v>0</v>
      </c>
      <c r="AA20" s="626"/>
      <c r="AB20" s="626"/>
      <c r="AC20" s="626"/>
      <c r="AD20" s="627">
        <v>47</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3142</v>
      </c>
      <c r="BH20" s="624"/>
      <c r="BI20" s="624"/>
      <c r="BJ20" s="624"/>
      <c r="BK20" s="624"/>
      <c r="BL20" s="624"/>
      <c r="BM20" s="624"/>
      <c r="BN20" s="625"/>
      <c r="BO20" s="626">
        <v>0.1</v>
      </c>
      <c r="BP20" s="626"/>
      <c r="BQ20" s="626"/>
      <c r="BR20" s="626"/>
      <c r="BS20" s="627" t="s">
        <v>139</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23444825</v>
      </c>
      <c r="CS20" s="624"/>
      <c r="CT20" s="624"/>
      <c r="CU20" s="624"/>
      <c r="CV20" s="624"/>
      <c r="CW20" s="624"/>
      <c r="CX20" s="624"/>
      <c r="CY20" s="625"/>
      <c r="CZ20" s="626">
        <v>100</v>
      </c>
      <c r="DA20" s="626"/>
      <c r="DB20" s="626"/>
      <c r="DC20" s="626"/>
      <c r="DD20" s="632">
        <v>2501537</v>
      </c>
      <c r="DE20" s="624"/>
      <c r="DF20" s="624"/>
      <c r="DG20" s="624"/>
      <c r="DH20" s="624"/>
      <c r="DI20" s="624"/>
      <c r="DJ20" s="624"/>
      <c r="DK20" s="624"/>
      <c r="DL20" s="624"/>
      <c r="DM20" s="624"/>
      <c r="DN20" s="624"/>
      <c r="DO20" s="624"/>
      <c r="DP20" s="625"/>
      <c r="DQ20" s="632">
        <v>14626353</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10336694</v>
      </c>
      <c r="S21" s="624"/>
      <c r="T21" s="624"/>
      <c r="U21" s="624"/>
      <c r="V21" s="624"/>
      <c r="W21" s="624"/>
      <c r="X21" s="624"/>
      <c r="Y21" s="625"/>
      <c r="Z21" s="626">
        <v>42.8</v>
      </c>
      <c r="AA21" s="626"/>
      <c r="AB21" s="626"/>
      <c r="AC21" s="626"/>
      <c r="AD21" s="627">
        <v>9291070</v>
      </c>
      <c r="AE21" s="627"/>
      <c r="AF21" s="627"/>
      <c r="AG21" s="627"/>
      <c r="AH21" s="627"/>
      <c r="AI21" s="627"/>
      <c r="AJ21" s="627"/>
      <c r="AK21" s="627"/>
      <c r="AL21" s="628">
        <v>74</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3142</v>
      </c>
      <c r="BH21" s="624"/>
      <c r="BI21" s="624"/>
      <c r="BJ21" s="624"/>
      <c r="BK21" s="624"/>
      <c r="BL21" s="624"/>
      <c r="BM21" s="624"/>
      <c r="BN21" s="625"/>
      <c r="BO21" s="626">
        <v>0.1</v>
      </c>
      <c r="BP21" s="626"/>
      <c r="BQ21" s="626"/>
      <c r="BR21" s="626"/>
      <c r="BS21" s="627" t="s">
        <v>235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9291070</v>
      </c>
      <c r="S22" s="624"/>
      <c r="T22" s="624"/>
      <c r="U22" s="624"/>
      <c r="V22" s="624"/>
      <c r="W22" s="624"/>
      <c r="X22" s="624"/>
      <c r="Y22" s="625"/>
      <c r="Z22" s="626">
        <v>38.5</v>
      </c>
      <c r="AA22" s="626"/>
      <c r="AB22" s="626"/>
      <c r="AC22" s="626"/>
      <c r="AD22" s="627">
        <v>9291070</v>
      </c>
      <c r="AE22" s="627"/>
      <c r="AF22" s="627"/>
      <c r="AG22" s="627"/>
      <c r="AH22" s="627"/>
      <c r="AI22" s="627"/>
      <c r="AJ22" s="627"/>
      <c r="AK22" s="627"/>
      <c r="AL22" s="628">
        <v>74</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139</v>
      </c>
      <c r="BP22" s="626"/>
      <c r="BQ22" s="626"/>
      <c r="BR22" s="626"/>
      <c r="BS22" s="627" t="s">
        <v>139</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1045624</v>
      </c>
      <c r="S23" s="624"/>
      <c r="T23" s="624"/>
      <c r="U23" s="624"/>
      <c r="V23" s="624"/>
      <c r="W23" s="624"/>
      <c r="X23" s="624"/>
      <c r="Y23" s="625"/>
      <c r="Z23" s="626">
        <v>4.3</v>
      </c>
      <c r="AA23" s="626"/>
      <c r="AB23" s="626"/>
      <c r="AC23" s="626"/>
      <c r="AD23" s="627" t="s">
        <v>139</v>
      </c>
      <c r="AE23" s="627"/>
      <c r="AF23" s="627"/>
      <c r="AG23" s="627"/>
      <c r="AH23" s="627"/>
      <c r="AI23" s="627"/>
      <c r="AJ23" s="627"/>
      <c r="AK23" s="627"/>
      <c r="AL23" s="628" t="s">
        <v>235</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235</v>
      </c>
      <c r="BP23" s="626"/>
      <c r="BQ23" s="626"/>
      <c r="BR23" s="626"/>
      <c r="BS23" s="627" t="s">
        <v>139</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139</v>
      </c>
      <c r="AA24" s="626"/>
      <c r="AB24" s="626"/>
      <c r="AC24" s="626"/>
      <c r="AD24" s="627" t="s">
        <v>139</v>
      </c>
      <c r="AE24" s="627"/>
      <c r="AF24" s="627"/>
      <c r="AG24" s="627"/>
      <c r="AH24" s="627"/>
      <c r="AI24" s="627"/>
      <c r="AJ24" s="627"/>
      <c r="AK24" s="627"/>
      <c r="AL24" s="628" t="s">
        <v>235</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139</v>
      </c>
      <c r="BP24" s="626"/>
      <c r="BQ24" s="626"/>
      <c r="BR24" s="626"/>
      <c r="BS24" s="627" t="s">
        <v>139</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9918644</v>
      </c>
      <c r="CS24" s="613"/>
      <c r="CT24" s="613"/>
      <c r="CU24" s="613"/>
      <c r="CV24" s="613"/>
      <c r="CW24" s="613"/>
      <c r="CX24" s="613"/>
      <c r="CY24" s="614"/>
      <c r="CZ24" s="617">
        <v>42.3</v>
      </c>
      <c r="DA24" s="618"/>
      <c r="DB24" s="618"/>
      <c r="DC24" s="634"/>
      <c r="DD24" s="658">
        <v>7190864</v>
      </c>
      <c r="DE24" s="613"/>
      <c r="DF24" s="613"/>
      <c r="DG24" s="613"/>
      <c r="DH24" s="613"/>
      <c r="DI24" s="613"/>
      <c r="DJ24" s="613"/>
      <c r="DK24" s="614"/>
      <c r="DL24" s="658">
        <v>7105508</v>
      </c>
      <c r="DM24" s="613"/>
      <c r="DN24" s="613"/>
      <c r="DO24" s="613"/>
      <c r="DP24" s="613"/>
      <c r="DQ24" s="613"/>
      <c r="DR24" s="613"/>
      <c r="DS24" s="613"/>
      <c r="DT24" s="613"/>
      <c r="DU24" s="613"/>
      <c r="DV24" s="614"/>
      <c r="DW24" s="617">
        <v>56.1</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13609009</v>
      </c>
      <c r="S25" s="624"/>
      <c r="T25" s="624"/>
      <c r="U25" s="624"/>
      <c r="V25" s="624"/>
      <c r="W25" s="624"/>
      <c r="X25" s="624"/>
      <c r="Y25" s="625"/>
      <c r="Z25" s="626">
        <v>56.4</v>
      </c>
      <c r="AA25" s="626"/>
      <c r="AB25" s="626"/>
      <c r="AC25" s="626"/>
      <c r="AD25" s="627">
        <v>12539992</v>
      </c>
      <c r="AE25" s="627"/>
      <c r="AF25" s="627"/>
      <c r="AG25" s="627"/>
      <c r="AH25" s="627"/>
      <c r="AI25" s="627"/>
      <c r="AJ25" s="627"/>
      <c r="AK25" s="627"/>
      <c r="AL25" s="628">
        <v>99.9</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139</v>
      </c>
      <c r="BP25" s="626"/>
      <c r="BQ25" s="626"/>
      <c r="BR25" s="626"/>
      <c r="BS25" s="627" t="s">
        <v>235</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3904414</v>
      </c>
      <c r="CS25" s="655"/>
      <c r="CT25" s="655"/>
      <c r="CU25" s="655"/>
      <c r="CV25" s="655"/>
      <c r="CW25" s="655"/>
      <c r="CX25" s="655"/>
      <c r="CY25" s="656"/>
      <c r="CZ25" s="628">
        <v>16.7</v>
      </c>
      <c r="DA25" s="653"/>
      <c r="DB25" s="653"/>
      <c r="DC25" s="657"/>
      <c r="DD25" s="632">
        <v>3463290</v>
      </c>
      <c r="DE25" s="655"/>
      <c r="DF25" s="655"/>
      <c r="DG25" s="655"/>
      <c r="DH25" s="655"/>
      <c r="DI25" s="655"/>
      <c r="DJ25" s="655"/>
      <c r="DK25" s="656"/>
      <c r="DL25" s="632">
        <v>3394683</v>
      </c>
      <c r="DM25" s="655"/>
      <c r="DN25" s="655"/>
      <c r="DO25" s="655"/>
      <c r="DP25" s="655"/>
      <c r="DQ25" s="655"/>
      <c r="DR25" s="655"/>
      <c r="DS25" s="655"/>
      <c r="DT25" s="655"/>
      <c r="DU25" s="655"/>
      <c r="DV25" s="656"/>
      <c r="DW25" s="628">
        <v>26.8</v>
      </c>
      <c r="DX25" s="653"/>
      <c r="DY25" s="653"/>
      <c r="DZ25" s="653"/>
      <c r="EA25" s="653"/>
      <c r="EB25" s="653"/>
      <c r="EC25" s="654"/>
    </row>
    <row r="26" spans="2:133" ht="11.25" customHeight="1" x14ac:dyDescent="0.15">
      <c r="B26" s="620" t="s">
        <v>302</v>
      </c>
      <c r="C26" s="621"/>
      <c r="D26" s="621"/>
      <c r="E26" s="621"/>
      <c r="F26" s="621"/>
      <c r="G26" s="621"/>
      <c r="H26" s="621"/>
      <c r="I26" s="621"/>
      <c r="J26" s="621"/>
      <c r="K26" s="621"/>
      <c r="L26" s="621"/>
      <c r="M26" s="621"/>
      <c r="N26" s="621"/>
      <c r="O26" s="621"/>
      <c r="P26" s="621"/>
      <c r="Q26" s="622"/>
      <c r="R26" s="623">
        <v>3720</v>
      </c>
      <c r="S26" s="624"/>
      <c r="T26" s="624"/>
      <c r="U26" s="624"/>
      <c r="V26" s="624"/>
      <c r="W26" s="624"/>
      <c r="X26" s="624"/>
      <c r="Y26" s="625"/>
      <c r="Z26" s="626">
        <v>0</v>
      </c>
      <c r="AA26" s="626"/>
      <c r="AB26" s="626"/>
      <c r="AC26" s="626"/>
      <c r="AD26" s="627">
        <v>3720</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235</v>
      </c>
      <c r="BP26" s="626"/>
      <c r="BQ26" s="626"/>
      <c r="BR26" s="626"/>
      <c r="BS26" s="627" t="s">
        <v>235</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2563893</v>
      </c>
      <c r="CS26" s="624"/>
      <c r="CT26" s="624"/>
      <c r="CU26" s="624"/>
      <c r="CV26" s="624"/>
      <c r="CW26" s="624"/>
      <c r="CX26" s="624"/>
      <c r="CY26" s="625"/>
      <c r="CZ26" s="628">
        <v>10.9</v>
      </c>
      <c r="DA26" s="653"/>
      <c r="DB26" s="653"/>
      <c r="DC26" s="657"/>
      <c r="DD26" s="632">
        <v>2220885</v>
      </c>
      <c r="DE26" s="624"/>
      <c r="DF26" s="624"/>
      <c r="DG26" s="624"/>
      <c r="DH26" s="624"/>
      <c r="DI26" s="624"/>
      <c r="DJ26" s="624"/>
      <c r="DK26" s="625"/>
      <c r="DL26" s="632" t="s">
        <v>235</v>
      </c>
      <c r="DM26" s="624"/>
      <c r="DN26" s="624"/>
      <c r="DO26" s="624"/>
      <c r="DP26" s="624"/>
      <c r="DQ26" s="624"/>
      <c r="DR26" s="624"/>
      <c r="DS26" s="624"/>
      <c r="DT26" s="624"/>
      <c r="DU26" s="624"/>
      <c r="DV26" s="625"/>
      <c r="DW26" s="628" t="s">
        <v>235</v>
      </c>
      <c r="DX26" s="653"/>
      <c r="DY26" s="653"/>
      <c r="DZ26" s="653"/>
      <c r="EA26" s="653"/>
      <c r="EB26" s="653"/>
      <c r="EC26" s="654"/>
    </row>
    <row r="27" spans="2:133" ht="11.25" customHeight="1" x14ac:dyDescent="0.15">
      <c r="B27" s="620" t="s">
        <v>305</v>
      </c>
      <c r="C27" s="621"/>
      <c r="D27" s="621"/>
      <c r="E27" s="621"/>
      <c r="F27" s="621"/>
      <c r="G27" s="621"/>
      <c r="H27" s="621"/>
      <c r="I27" s="621"/>
      <c r="J27" s="621"/>
      <c r="K27" s="621"/>
      <c r="L27" s="621"/>
      <c r="M27" s="621"/>
      <c r="N27" s="621"/>
      <c r="O27" s="621"/>
      <c r="P27" s="621"/>
      <c r="Q27" s="622"/>
      <c r="R27" s="623">
        <v>112056</v>
      </c>
      <c r="S27" s="624"/>
      <c r="T27" s="624"/>
      <c r="U27" s="624"/>
      <c r="V27" s="624"/>
      <c r="W27" s="624"/>
      <c r="X27" s="624"/>
      <c r="Y27" s="625"/>
      <c r="Z27" s="626">
        <v>0.5</v>
      </c>
      <c r="AA27" s="626"/>
      <c r="AB27" s="626"/>
      <c r="AC27" s="626"/>
      <c r="AD27" s="627" t="s">
        <v>235</v>
      </c>
      <c r="AE27" s="627"/>
      <c r="AF27" s="627"/>
      <c r="AG27" s="627"/>
      <c r="AH27" s="627"/>
      <c r="AI27" s="627"/>
      <c r="AJ27" s="627"/>
      <c r="AK27" s="627"/>
      <c r="AL27" s="628" t="s">
        <v>139</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2284378</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3032685</v>
      </c>
      <c r="CS27" s="655"/>
      <c r="CT27" s="655"/>
      <c r="CU27" s="655"/>
      <c r="CV27" s="655"/>
      <c r="CW27" s="655"/>
      <c r="CX27" s="655"/>
      <c r="CY27" s="656"/>
      <c r="CZ27" s="628">
        <v>12.9</v>
      </c>
      <c r="DA27" s="653"/>
      <c r="DB27" s="653"/>
      <c r="DC27" s="657"/>
      <c r="DD27" s="632">
        <v>830985</v>
      </c>
      <c r="DE27" s="655"/>
      <c r="DF27" s="655"/>
      <c r="DG27" s="655"/>
      <c r="DH27" s="655"/>
      <c r="DI27" s="655"/>
      <c r="DJ27" s="655"/>
      <c r="DK27" s="656"/>
      <c r="DL27" s="632">
        <v>826013</v>
      </c>
      <c r="DM27" s="655"/>
      <c r="DN27" s="655"/>
      <c r="DO27" s="655"/>
      <c r="DP27" s="655"/>
      <c r="DQ27" s="655"/>
      <c r="DR27" s="655"/>
      <c r="DS27" s="655"/>
      <c r="DT27" s="655"/>
      <c r="DU27" s="655"/>
      <c r="DV27" s="656"/>
      <c r="DW27" s="628">
        <v>6.5</v>
      </c>
      <c r="DX27" s="653"/>
      <c r="DY27" s="653"/>
      <c r="DZ27" s="653"/>
      <c r="EA27" s="653"/>
      <c r="EB27" s="653"/>
      <c r="EC27" s="654"/>
    </row>
    <row r="28" spans="2:133" ht="11.25" customHeight="1" x14ac:dyDescent="0.15">
      <c r="B28" s="620" t="s">
        <v>308</v>
      </c>
      <c r="C28" s="621"/>
      <c r="D28" s="621"/>
      <c r="E28" s="621"/>
      <c r="F28" s="621"/>
      <c r="G28" s="621"/>
      <c r="H28" s="621"/>
      <c r="I28" s="621"/>
      <c r="J28" s="621"/>
      <c r="K28" s="621"/>
      <c r="L28" s="621"/>
      <c r="M28" s="621"/>
      <c r="N28" s="621"/>
      <c r="O28" s="621"/>
      <c r="P28" s="621"/>
      <c r="Q28" s="622"/>
      <c r="R28" s="623">
        <v>326826</v>
      </c>
      <c r="S28" s="624"/>
      <c r="T28" s="624"/>
      <c r="U28" s="624"/>
      <c r="V28" s="624"/>
      <c r="W28" s="624"/>
      <c r="X28" s="624"/>
      <c r="Y28" s="625"/>
      <c r="Z28" s="626">
        <v>1.4</v>
      </c>
      <c r="AA28" s="626"/>
      <c r="AB28" s="626"/>
      <c r="AC28" s="626"/>
      <c r="AD28" s="627">
        <v>5593</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2981545</v>
      </c>
      <c r="CS28" s="624"/>
      <c r="CT28" s="624"/>
      <c r="CU28" s="624"/>
      <c r="CV28" s="624"/>
      <c r="CW28" s="624"/>
      <c r="CX28" s="624"/>
      <c r="CY28" s="625"/>
      <c r="CZ28" s="628">
        <v>12.7</v>
      </c>
      <c r="DA28" s="653"/>
      <c r="DB28" s="653"/>
      <c r="DC28" s="657"/>
      <c r="DD28" s="632">
        <v>2896589</v>
      </c>
      <c r="DE28" s="624"/>
      <c r="DF28" s="624"/>
      <c r="DG28" s="624"/>
      <c r="DH28" s="624"/>
      <c r="DI28" s="624"/>
      <c r="DJ28" s="624"/>
      <c r="DK28" s="625"/>
      <c r="DL28" s="632">
        <v>2884812</v>
      </c>
      <c r="DM28" s="624"/>
      <c r="DN28" s="624"/>
      <c r="DO28" s="624"/>
      <c r="DP28" s="624"/>
      <c r="DQ28" s="624"/>
      <c r="DR28" s="624"/>
      <c r="DS28" s="624"/>
      <c r="DT28" s="624"/>
      <c r="DU28" s="624"/>
      <c r="DV28" s="625"/>
      <c r="DW28" s="628">
        <v>22.8</v>
      </c>
      <c r="DX28" s="653"/>
      <c r="DY28" s="653"/>
      <c r="DZ28" s="653"/>
      <c r="EA28" s="653"/>
      <c r="EB28" s="653"/>
      <c r="EC28" s="654"/>
    </row>
    <row r="29" spans="2:133" ht="11.25" customHeight="1" x14ac:dyDescent="0.15">
      <c r="B29" s="620" t="s">
        <v>310</v>
      </c>
      <c r="C29" s="621"/>
      <c r="D29" s="621"/>
      <c r="E29" s="621"/>
      <c r="F29" s="621"/>
      <c r="G29" s="621"/>
      <c r="H29" s="621"/>
      <c r="I29" s="621"/>
      <c r="J29" s="621"/>
      <c r="K29" s="621"/>
      <c r="L29" s="621"/>
      <c r="M29" s="621"/>
      <c r="N29" s="621"/>
      <c r="O29" s="621"/>
      <c r="P29" s="621"/>
      <c r="Q29" s="622"/>
      <c r="R29" s="623">
        <v>236487</v>
      </c>
      <c r="S29" s="624"/>
      <c r="T29" s="624"/>
      <c r="U29" s="624"/>
      <c r="V29" s="624"/>
      <c r="W29" s="624"/>
      <c r="X29" s="624"/>
      <c r="Y29" s="625"/>
      <c r="Z29" s="626">
        <v>1</v>
      </c>
      <c r="AA29" s="626"/>
      <c r="AB29" s="626"/>
      <c r="AC29" s="626"/>
      <c r="AD29" s="627" t="s">
        <v>235</v>
      </c>
      <c r="AE29" s="627"/>
      <c r="AF29" s="627"/>
      <c r="AG29" s="627"/>
      <c r="AH29" s="627"/>
      <c r="AI29" s="627"/>
      <c r="AJ29" s="627"/>
      <c r="AK29" s="627"/>
      <c r="AL29" s="628" t="s">
        <v>139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72</v>
      </c>
      <c r="CG29" s="621"/>
      <c r="CH29" s="621"/>
      <c r="CI29" s="621"/>
      <c r="CJ29" s="621"/>
      <c r="CK29" s="621"/>
      <c r="CL29" s="621"/>
      <c r="CM29" s="621"/>
      <c r="CN29" s="621"/>
      <c r="CO29" s="621"/>
      <c r="CP29" s="621"/>
      <c r="CQ29" s="622"/>
      <c r="CR29" s="623">
        <v>2981545</v>
      </c>
      <c r="CS29" s="655"/>
      <c r="CT29" s="655"/>
      <c r="CU29" s="655"/>
      <c r="CV29" s="655"/>
      <c r="CW29" s="655"/>
      <c r="CX29" s="655"/>
      <c r="CY29" s="656"/>
      <c r="CZ29" s="628">
        <v>12.7</v>
      </c>
      <c r="DA29" s="653"/>
      <c r="DB29" s="653"/>
      <c r="DC29" s="657"/>
      <c r="DD29" s="632">
        <v>2896589</v>
      </c>
      <c r="DE29" s="655"/>
      <c r="DF29" s="655"/>
      <c r="DG29" s="655"/>
      <c r="DH29" s="655"/>
      <c r="DI29" s="655"/>
      <c r="DJ29" s="655"/>
      <c r="DK29" s="656"/>
      <c r="DL29" s="632">
        <v>2884812</v>
      </c>
      <c r="DM29" s="655"/>
      <c r="DN29" s="655"/>
      <c r="DO29" s="655"/>
      <c r="DP29" s="655"/>
      <c r="DQ29" s="655"/>
      <c r="DR29" s="655"/>
      <c r="DS29" s="655"/>
      <c r="DT29" s="655"/>
      <c r="DU29" s="655"/>
      <c r="DV29" s="656"/>
      <c r="DW29" s="628">
        <v>22.8</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3572854</v>
      </c>
      <c r="S30" s="624"/>
      <c r="T30" s="624"/>
      <c r="U30" s="624"/>
      <c r="V30" s="624"/>
      <c r="W30" s="624"/>
      <c r="X30" s="624"/>
      <c r="Y30" s="625"/>
      <c r="Z30" s="626">
        <v>14.8</v>
      </c>
      <c r="AA30" s="626"/>
      <c r="AB30" s="626"/>
      <c r="AC30" s="626"/>
      <c r="AD30" s="627" t="s">
        <v>139</v>
      </c>
      <c r="AE30" s="627"/>
      <c r="AF30" s="627"/>
      <c r="AG30" s="627"/>
      <c r="AH30" s="627"/>
      <c r="AI30" s="627"/>
      <c r="AJ30" s="627"/>
      <c r="AK30" s="627"/>
      <c r="AL30" s="628" t="s">
        <v>235</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2907892</v>
      </c>
      <c r="CS30" s="624"/>
      <c r="CT30" s="624"/>
      <c r="CU30" s="624"/>
      <c r="CV30" s="624"/>
      <c r="CW30" s="624"/>
      <c r="CX30" s="624"/>
      <c r="CY30" s="625"/>
      <c r="CZ30" s="628">
        <v>12.4</v>
      </c>
      <c r="DA30" s="653"/>
      <c r="DB30" s="653"/>
      <c r="DC30" s="657"/>
      <c r="DD30" s="632">
        <v>2827455</v>
      </c>
      <c r="DE30" s="624"/>
      <c r="DF30" s="624"/>
      <c r="DG30" s="624"/>
      <c r="DH30" s="624"/>
      <c r="DI30" s="624"/>
      <c r="DJ30" s="624"/>
      <c r="DK30" s="625"/>
      <c r="DL30" s="632">
        <v>2815838</v>
      </c>
      <c r="DM30" s="624"/>
      <c r="DN30" s="624"/>
      <c r="DO30" s="624"/>
      <c r="DP30" s="624"/>
      <c r="DQ30" s="624"/>
      <c r="DR30" s="624"/>
      <c r="DS30" s="624"/>
      <c r="DT30" s="624"/>
      <c r="DU30" s="624"/>
      <c r="DV30" s="625"/>
      <c r="DW30" s="628">
        <v>22.2</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235</v>
      </c>
      <c r="AM31" s="629"/>
      <c r="AN31" s="629"/>
      <c r="AO31" s="630"/>
      <c r="AP31" s="669" t="s">
        <v>317</v>
      </c>
      <c r="AQ31" s="670"/>
      <c r="AR31" s="670"/>
      <c r="AS31" s="670"/>
      <c r="AT31" s="675" t="s">
        <v>318</v>
      </c>
      <c r="AU31" s="218"/>
      <c r="AV31" s="218"/>
      <c r="AW31" s="218"/>
      <c r="AX31" s="609" t="s">
        <v>193</v>
      </c>
      <c r="AY31" s="610"/>
      <c r="AZ31" s="610"/>
      <c r="BA31" s="610"/>
      <c r="BB31" s="610"/>
      <c r="BC31" s="610"/>
      <c r="BD31" s="610"/>
      <c r="BE31" s="610"/>
      <c r="BF31" s="611"/>
      <c r="BG31" s="679">
        <v>99</v>
      </c>
      <c r="BH31" s="667"/>
      <c r="BI31" s="667"/>
      <c r="BJ31" s="667"/>
      <c r="BK31" s="667"/>
      <c r="BL31" s="667"/>
      <c r="BM31" s="618">
        <v>94</v>
      </c>
      <c r="BN31" s="667"/>
      <c r="BO31" s="667"/>
      <c r="BP31" s="667"/>
      <c r="BQ31" s="668"/>
      <c r="BR31" s="679">
        <v>98.8</v>
      </c>
      <c r="BS31" s="667"/>
      <c r="BT31" s="667"/>
      <c r="BU31" s="667"/>
      <c r="BV31" s="667"/>
      <c r="BW31" s="667"/>
      <c r="BX31" s="618">
        <v>93.2</v>
      </c>
      <c r="BY31" s="667"/>
      <c r="BZ31" s="667"/>
      <c r="CA31" s="667"/>
      <c r="CB31" s="668"/>
      <c r="CD31" s="661"/>
      <c r="CE31" s="662"/>
      <c r="CF31" s="620" t="s">
        <v>319</v>
      </c>
      <c r="CG31" s="621"/>
      <c r="CH31" s="621"/>
      <c r="CI31" s="621"/>
      <c r="CJ31" s="621"/>
      <c r="CK31" s="621"/>
      <c r="CL31" s="621"/>
      <c r="CM31" s="621"/>
      <c r="CN31" s="621"/>
      <c r="CO31" s="621"/>
      <c r="CP31" s="621"/>
      <c r="CQ31" s="622"/>
      <c r="CR31" s="623">
        <v>73653</v>
      </c>
      <c r="CS31" s="655"/>
      <c r="CT31" s="655"/>
      <c r="CU31" s="655"/>
      <c r="CV31" s="655"/>
      <c r="CW31" s="655"/>
      <c r="CX31" s="655"/>
      <c r="CY31" s="656"/>
      <c r="CZ31" s="628">
        <v>0.3</v>
      </c>
      <c r="DA31" s="653"/>
      <c r="DB31" s="653"/>
      <c r="DC31" s="657"/>
      <c r="DD31" s="632">
        <v>69134</v>
      </c>
      <c r="DE31" s="655"/>
      <c r="DF31" s="655"/>
      <c r="DG31" s="655"/>
      <c r="DH31" s="655"/>
      <c r="DI31" s="655"/>
      <c r="DJ31" s="655"/>
      <c r="DK31" s="656"/>
      <c r="DL31" s="632">
        <v>68974</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1957108</v>
      </c>
      <c r="S32" s="624"/>
      <c r="T32" s="624"/>
      <c r="U32" s="624"/>
      <c r="V32" s="624"/>
      <c r="W32" s="624"/>
      <c r="X32" s="624"/>
      <c r="Y32" s="625"/>
      <c r="Z32" s="626">
        <v>8.1</v>
      </c>
      <c r="AA32" s="626"/>
      <c r="AB32" s="626"/>
      <c r="AC32" s="626"/>
      <c r="AD32" s="627" t="s">
        <v>139</v>
      </c>
      <c r="AE32" s="627"/>
      <c r="AF32" s="627"/>
      <c r="AG32" s="627"/>
      <c r="AH32" s="627"/>
      <c r="AI32" s="627"/>
      <c r="AJ32" s="627"/>
      <c r="AK32" s="627"/>
      <c r="AL32" s="628" t="s">
        <v>139</v>
      </c>
      <c r="AM32" s="629"/>
      <c r="AN32" s="629"/>
      <c r="AO32" s="630"/>
      <c r="AP32" s="671"/>
      <c r="AQ32" s="672"/>
      <c r="AR32" s="672"/>
      <c r="AS32" s="672"/>
      <c r="AT32" s="676"/>
      <c r="AU32" s="214" t="s">
        <v>321</v>
      </c>
      <c r="AX32" s="620" t="s">
        <v>322</v>
      </c>
      <c r="AY32" s="621"/>
      <c r="AZ32" s="621"/>
      <c r="BA32" s="621"/>
      <c r="BB32" s="621"/>
      <c r="BC32" s="621"/>
      <c r="BD32" s="621"/>
      <c r="BE32" s="621"/>
      <c r="BF32" s="622"/>
      <c r="BG32" s="680">
        <v>99.4</v>
      </c>
      <c r="BH32" s="655"/>
      <c r="BI32" s="655"/>
      <c r="BJ32" s="655"/>
      <c r="BK32" s="655"/>
      <c r="BL32" s="655"/>
      <c r="BM32" s="629">
        <v>96.1</v>
      </c>
      <c r="BN32" s="655"/>
      <c r="BO32" s="655"/>
      <c r="BP32" s="655"/>
      <c r="BQ32" s="678"/>
      <c r="BR32" s="680">
        <v>99.2</v>
      </c>
      <c r="BS32" s="655"/>
      <c r="BT32" s="655"/>
      <c r="BU32" s="655"/>
      <c r="BV32" s="655"/>
      <c r="BW32" s="655"/>
      <c r="BX32" s="629">
        <v>95.7</v>
      </c>
      <c r="BY32" s="655"/>
      <c r="BZ32" s="655"/>
      <c r="CA32" s="655"/>
      <c r="CB32" s="678"/>
      <c r="CD32" s="663"/>
      <c r="CE32" s="664"/>
      <c r="CF32" s="620" t="s">
        <v>323</v>
      </c>
      <c r="CG32" s="621"/>
      <c r="CH32" s="621"/>
      <c r="CI32" s="621"/>
      <c r="CJ32" s="621"/>
      <c r="CK32" s="621"/>
      <c r="CL32" s="621"/>
      <c r="CM32" s="621"/>
      <c r="CN32" s="621"/>
      <c r="CO32" s="621"/>
      <c r="CP32" s="621"/>
      <c r="CQ32" s="622"/>
      <c r="CR32" s="623" t="s">
        <v>139</v>
      </c>
      <c r="CS32" s="624"/>
      <c r="CT32" s="624"/>
      <c r="CU32" s="624"/>
      <c r="CV32" s="624"/>
      <c r="CW32" s="624"/>
      <c r="CX32" s="624"/>
      <c r="CY32" s="625"/>
      <c r="CZ32" s="628" t="s">
        <v>235</v>
      </c>
      <c r="DA32" s="653"/>
      <c r="DB32" s="653"/>
      <c r="DC32" s="657"/>
      <c r="DD32" s="632" t="s">
        <v>139</v>
      </c>
      <c r="DE32" s="624"/>
      <c r="DF32" s="624"/>
      <c r="DG32" s="624"/>
      <c r="DH32" s="624"/>
      <c r="DI32" s="624"/>
      <c r="DJ32" s="624"/>
      <c r="DK32" s="625"/>
      <c r="DL32" s="632" t="s">
        <v>235</v>
      </c>
      <c r="DM32" s="624"/>
      <c r="DN32" s="624"/>
      <c r="DO32" s="624"/>
      <c r="DP32" s="624"/>
      <c r="DQ32" s="624"/>
      <c r="DR32" s="624"/>
      <c r="DS32" s="624"/>
      <c r="DT32" s="624"/>
      <c r="DU32" s="624"/>
      <c r="DV32" s="625"/>
      <c r="DW32" s="628" t="s">
        <v>235</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65472</v>
      </c>
      <c r="S33" s="624"/>
      <c r="T33" s="624"/>
      <c r="U33" s="624"/>
      <c r="V33" s="624"/>
      <c r="W33" s="624"/>
      <c r="X33" s="624"/>
      <c r="Y33" s="625"/>
      <c r="Z33" s="626">
        <v>0.3</v>
      </c>
      <c r="AA33" s="626"/>
      <c r="AB33" s="626"/>
      <c r="AC33" s="626"/>
      <c r="AD33" s="627" t="s">
        <v>139</v>
      </c>
      <c r="AE33" s="627"/>
      <c r="AF33" s="627"/>
      <c r="AG33" s="627"/>
      <c r="AH33" s="627"/>
      <c r="AI33" s="627"/>
      <c r="AJ33" s="627"/>
      <c r="AK33" s="627"/>
      <c r="AL33" s="628" t="s">
        <v>139</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98.4</v>
      </c>
      <c r="BH33" s="682"/>
      <c r="BI33" s="682"/>
      <c r="BJ33" s="682"/>
      <c r="BK33" s="682"/>
      <c r="BL33" s="682"/>
      <c r="BM33" s="683">
        <v>90.9</v>
      </c>
      <c r="BN33" s="682"/>
      <c r="BO33" s="682"/>
      <c r="BP33" s="682"/>
      <c r="BQ33" s="684"/>
      <c r="BR33" s="681">
        <v>98.1</v>
      </c>
      <c r="BS33" s="682"/>
      <c r="BT33" s="682"/>
      <c r="BU33" s="682"/>
      <c r="BV33" s="682"/>
      <c r="BW33" s="682"/>
      <c r="BX33" s="683">
        <v>89.4</v>
      </c>
      <c r="BY33" s="682"/>
      <c r="BZ33" s="682"/>
      <c r="CA33" s="682"/>
      <c r="CB33" s="684"/>
      <c r="CD33" s="620" t="s">
        <v>326</v>
      </c>
      <c r="CE33" s="621"/>
      <c r="CF33" s="621"/>
      <c r="CG33" s="621"/>
      <c r="CH33" s="621"/>
      <c r="CI33" s="621"/>
      <c r="CJ33" s="621"/>
      <c r="CK33" s="621"/>
      <c r="CL33" s="621"/>
      <c r="CM33" s="621"/>
      <c r="CN33" s="621"/>
      <c r="CO33" s="621"/>
      <c r="CP33" s="621"/>
      <c r="CQ33" s="622"/>
      <c r="CR33" s="623">
        <v>10819867</v>
      </c>
      <c r="CS33" s="655"/>
      <c r="CT33" s="655"/>
      <c r="CU33" s="655"/>
      <c r="CV33" s="655"/>
      <c r="CW33" s="655"/>
      <c r="CX33" s="655"/>
      <c r="CY33" s="656"/>
      <c r="CZ33" s="628">
        <v>46.2</v>
      </c>
      <c r="DA33" s="653"/>
      <c r="DB33" s="653"/>
      <c r="DC33" s="657"/>
      <c r="DD33" s="632">
        <v>6986456</v>
      </c>
      <c r="DE33" s="655"/>
      <c r="DF33" s="655"/>
      <c r="DG33" s="655"/>
      <c r="DH33" s="655"/>
      <c r="DI33" s="655"/>
      <c r="DJ33" s="655"/>
      <c r="DK33" s="656"/>
      <c r="DL33" s="632">
        <v>4522982</v>
      </c>
      <c r="DM33" s="655"/>
      <c r="DN33" s="655"/>
      <c r="DO33" s="655"/>
      <c r="DP33" s="655"/>
      <c r="DQ33" s="655"/>
      <c r="DR33" s="655"/>
      <c r="DS33" s="655"/>
      <c r="DT33" s="655"/>
      <c r="DU33" s="655"/>
      <c r="DV33" s="656"/>
      <c r="DW33" s="628">
        <v>35.700000000000003</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754086</v>
      </c>
      <c r="S34" s="624"/>
      <c r="T34" s="624"/>
      <c r="U34" s="624"/>
      <c r="V34" s="624"/>
      <c r="W34" s="624"/>
      <c r="X34" s="624"/>
      <c r="Y34" s="625"/>
      <c r="Z34" s="626">
        <v>3.1</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3642153</v>
      </c>
      <c r="CS34" s="624"/>
      <c r="CT34" s="624"/>
      <c r="CU34" s="624"/>
      <c r="CV34" s="624"/>
      <c r="CW34" s="624"/>
      <c r="CX34" s="624"/>
      <c r="CY34" s="625"/>
      <c r="CZ34" s="628">
        <v>15.5</v>
      </c>
      <c r="DA34" s="653"/>
      <c r="DB34" s="653"/>
      <c r="DC34" s="657"/>
      <c r="DD34" s="632">
        <v>2506570</v>
      </c>
      <c r="DE34" s="624"/>
      <c r="DF34" s="624"/>
      <c r="DG34" s="624"/>
      <c r="DH34" s="624"/>
      <c r="DI34" s="624"/>
      <c r="DJ34" s="624"/>
      <c r="DK34" s="625"/>
      <c r="DL34" s="632">
        <v>1969473</v>
      </c>
      <c r="DM34" s="624"/>
      <c r="DN34" s="624"/>
      <c r="DO34" s="624"/>
      <c r="DP34" s="624"/>
      <c r="DQ34" s="624"/>
      <c r="DR34" s="624"/>
      <c r="DS34" s="624"/>
      <c r="DT34" s="624"/>
      <c r="DU34" s="624"/>
      <c r="DV34" s="625"/>
      <c r="DW34" s="628">
        <v>15.6</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580085</v>
      </c>
      <c r="S35" s="624"/>
      <c r="T35" s="624"/>
      <c r="U35" s="624"/>
      <c r="V35" s="624"/>
      <c r="W35" s="624"/>
      <c r="X35" s="624"/>
      <c r="Y35" s="625"/>
      <c r="Z35" s="626">
        <v>2.4</v>
      </c>
      <c r="AA35" s="626"/>
      <c r="AB35" s="626"/>
      <c r="AC35" s="626"/>
      <c r="AD35" s="627" t="s">
        <v>139</v>
      </c>
      <c r="AE35" s="627"/>
      <c r="AF35" s="627"/>
      <c r="AG35" s="627"/>
      <c r="AH35" s="627"/>
      <c r="AI35" s="627"/>
      <c r="AJ35" s="627"/>
      <c r="AK35" s="627"/>
      <c r="AL35" s="628" t="s">
        <v>139</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318347</v>
      </c>
      <c r="CS35" s="655"/>
      <c r="CT35" s="655"/>
      <c r="CU35" s="655"/>
      <c r="CV35" s="655"/>
      <c r="CW35" s="655"/>
      <c r="CX35" s="655"/>
      <c r="CY35" s="656"/>
      <c r="CZ35" s="628">
        <v>1.4</v>
      </c>
      <c r="DA35" s="653"/>
      <c r="DB35" s="653"/>
      <c r="DC35" s="657"/>
      <c r="DD35" s="632">
        <v>231393</v>
      </c>
      <c r="DE35" s="655"/>
      <c r="DF35" s="655"/>
      <c r="DG35" s="655"/>
      <c r="DH35" s="655"/>
      <c r="DI35" s="655"/>
      <c r="DJ35" s="655"/>
      <c r="DK35" s="656"/>
      <c r="DL35" s="632">
        <v>3114</v>
      </c>
      <c r="DM35" s="655"/>
      <c r="DN35" s="655"/>
      <c r="DO35" s="655"/>
      <c r="DP35" s="655"/>
      <c r="DQ35" s="655"/>
      <c r="DR35" s="655"/>
      <c r="DS35" s="655"/>
      <c r="DT35" s="655"/>
      <c r="DU35" s="655"/>
      <c r="DV35" s="656"/>
      <c r="DW35" s="628">
        <v>0</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825329</v>
      </c>
      <c r="S36" s="624"/>
      <c r="T36" s="624"/>
      <c r="U36" s="624"/>
      <c r="V36" s="624"/>
      <c r="W36" s="624"/>
      <c r="X36" s="624"/>
      <c r="Y36" s="625"/>
      <c r="Z36" s="626">
        <v>3.4</v>
      </c>
      <c r="AA36" s="626"/>
      <c r="AB36" s="626"/>
      <c r="AC36" s="626"/>
      <c r="AD36" s="627" t="s">
        <v>139</v>
      </c>
      <c r="AE36" s="627"/>
      <c r="AF36" s="627"/>
      <c r="AG36" s="627"/>
      <c r="AH36" s="627"/>
      <c r="AI36" s="627"/>
      <c r="AJ36" s="627"/>
      <c r="AK36" s="627"/>
      <c r="AL36" s="628" t="s">
        <v>235</v>
      </c>
      <c r="AM36" s="629"/>
      <c r="AN36" s="629"/>
      <c r="AO36" s="630"/>
      <c r="AP36" s="222"/>
      <c r="AQ36" s="689" t="s">
        <v>334</v>
      </c>
      <c r="AR36" s="690"/>
      <c r="AS36" s="690"/>
      <c r="AT36" s="690"/>
      <c r="AU36" s="690"/>
      <c r="AV36" s="690"/>
      <c r="AW36" s="690"/>
      <c r="AX36" s="690"/>
      <c r="AY36" s="691"/>
      <c r="AZ36" s="612">
        <v>1885116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11851</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3796906</v>
      </c>
      <c r="CS36" s="624"/>
      <c r="CT36" s="624"/>
      <c r="CU36" s="624"/>
      <c r="CV36" s="624"/>
      <c r="CW36" s="624"/>
      <c r="CX36" s="624"/>
      <c r="CY36" s="625"/>
      <c r="CZ36" s="628">
        <v>16.2</v>
      </c>
      <c r="DA36" s="653"/>
      <c r="DB36" s="653"/>
      <c r="DC36" s="657"/>
      <c r="DD36" s="632">
        <v>2337496</v>
      </c>
      <c r="DE36" s="624"/>
      <c r="DF36" s="624"/>
      <c r="DG36" s="624"/>
      <c r="DH36" s="624"/>
      <c r="DI36" s="624"/>
      <c r="DJ36" s="624"/>
      <c r="DK36" s="625"/>
      <c r="DL36" s="632">
        <v>1304079</v>
      </c>
      <c r="DM36" s="624"/>
      <c r="DN36" s="624"/>
      <c r="DO36" s="624"/>
      <c r="DP36" s="624"/>
      <c r="DQ36" s="624"/>
      <c r="DR36" s="624"/>
      <c r="DS36" s="624"/>
      <c r="DT36" s="624"/>
      <c r="DU36" s="624"/>
      <c r="DV36" s="625"/>
      <c r="DW36" s="628">
        <v>10.3</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341245</v>
      </c>
      <c r="S37" s="624"/>
      <c r="T37" s="624"/>
      <c r="U37" s="624"/>
      <c r="V37" s="624"/>
      <c r="W37" s="624"/>
      <c r="X37" s="624"/>
      <c r="Y37" s="625"/>
      <c r="Z37" s="626">
        <v>1.4</v>
      </c>
      <c r="AA37" s="626"/>
      <c r="AB37" s="626"/>
      <c r="AC37" s="626"/>
      <c r="AD37" s="627">
        <v>11</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197838</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-45074</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28451</v>
      </c>
      <c r="CS37" s="655"/>
      <c r="CT37" s="655"/>
      <c r="CU37" s="655"/>
      <c r="CV37" s="655"/>
      <c r="CW37" s="655"/>
      <c r="CX37" s="655"/>
      <c r="CY37" s="656"/>
      <c r="CZ37" s="628">
        <v>0.1</v>
      </c>
      <c r="DA37" s="653"/>
      <c r="DB37" s="653"/>
      <c r="DC37" s="657"/>
      <c r="DD37" s="632">
        <v>28451</v>
      </c>
      <c r="DE37" s="655"/>
      <c r="DF37" s="655"/>
      <c r="DG37" s="655"/>
      <c r="DH37" s="655"/>
      <c r="DI37" s="655"/>
      <c r="DJ37" s="655"/>
      <c r="DK37" s="656"/>
      <c r="DL37" s="632">
        <v>27069</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1755210</v>
      </c>
      <c r="S38" s="624"/>
      <c r="T38" s="624"/>
      <c r="U38" s="624"/>
      <c r="V38" s="624"/>
      <c r="W38" s="624"/>
      <c r="X38" s="624"/>
      <c r="Y38" s="625"/>
      <c r="Z38" s="626">
        <v>7.3</v>
      </c>
      <c r="AA38" s="626"/>
      <c r="AB38" s="626"/>
      <c r="AC38" s="626"/>
      <c r="AD38" s="627" t="s">
        <v>139</v>
      </c>
      <c r="AE38" s="627"/>
      <c r="AF38" s="627"/>
      <c r="AG38" s="627"/>
      <c r="AH38" s="627"/>
      <c r="AI38" s="627"/>
      <c r="AJ38" s="627"/>
      <c r="AK38" s="627"/>
      <c r="AL38" s="628" t="s">
        <v>139</v>
      </c>
      <c r="AM38" s="629"/>
      <c r="AN38" s="629"/>
      <c r="AO38" s="630"/>
      <c r="AQ38" s="686" t="s">
        <v>342</v>
      </c>
      <c r="AR38" s="687"/>
      <c r="AS38" s="687"/>
      <c r="AT38" s="687"/>
      <c r="AU38" s="687"/>
      <c r="AV38" s="687"/>
      <c r="AW38" s="687"/>
      <c r="AX38" s="687"/>
      <c r="AY38" s="688"/>
      <c r="AZ38" s="623">
        <v>196281</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4013</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1687278</v>
      </c>
      <c r="CS38" s="624"/>
      <c r="CT38" s="624"/>
      <c r="CU38" s="624"/>
      <c r="CV38" s="624"/>
      <c r="CW38" s="624"/>
      <c r="CX38" s="624"/>
      <c r="CY38" s="625"/>
      <c r="CZ38" s="628">
        <v>7.2</v>
      </c>
      <c r="DA38" s="653"/>
      <c r="DB38" s="653"/>
      <c r="DC38" s="657"/>
      <c r="DD38" s="632">
        <v>1370006</v>
      </c>
      <c r="DE38" s="624"/>
      <c r="DF38" s="624"/>
      <c r="DG38" s="624"/>
      <c r="DH38" s="624"/>
      <c r="DI38" s="624"/>
      <c r="DJ38" s="624"/>
      <c r="DK38" s="625"/>
      <c r="DL38" s="632">
        <v>1246316</v>
      </c>
      <c r="DM38" s="624"/>
      <c r="DN38" s="624"/>
      <c r="DO38" s="624"/>
      <c r="DP38" s="624"/>
      <c r="DQ38" s="624"/>
      <c r="DR38" s="624"/>
      <c r="DS38" s="624"/>
      <c r="DT38" s="624"/>
      <c r="DU38" s="624"/>
      <c r="DV38" s="625"/>
      <c r="DW38" s="628">
        <v>9.8000000000000007</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235</v>
      </c>
      <c r="S39" s="624"/>
      <c r="T39" s="624"/>
      <c r="U39" s="624"/>
      <c r="V39" s="624"/>
      <c r="W39" s="624"/>
      <c r="X39" s="624"/>
      <c r="Y39" s="625"/>
      <c r="Z39" s="626" t="s">
        <v>235</v>
      </c>
      <c r="AA39" s="626"/>
      <c r="AB39" s="626"/>
      <c r="AC39" s="626"/>
      <c r="AD39" s="627" t="s">
        <v>235</v>
      </c>
      <c r="AE39" s="627"/>
      <c r="AF39" s="627"/>
      <c r="AG39" s="627"/>
      <c r="AH39" s="627"/>
      <c r="AI39" s="627"/>
      <c r="AJ39" s="627"/>
      <c r="AK39" s="627"/>
      <c r="AL39" s="628" t="s">
        <v>139</v>
      </c>
      <c r="AM39" s="629"/>
      <c r="AN39" s="629"/>
      <c r="AO39" s="630"/>
      <c r="AQ39" s="686" t="s">
        <v>346</v>
      </c>
      <c r="AR39" s="687"/>
      <c r="AS39" s="687"/>
      <c r="AT39" s="687"/>
      <c r="AU39" s="687"/>
      <c r="AV39" s="687"/>
      <c r="AW39" s="687"/>
      <c r="AX39" s="687"/>
      <c r="AY39" s="688"/>
      <c r="AZ39" s="623">
        <v>37115</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6432</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1344379</v>
      </c>
      <c r="CS39" s="655"/>
      <c r="CT39" s="655"/>
      <c r="CU39" s="655"/>
      <c r="CV39" s="655"/>
      <c r="CW39" s="655"/>
      <c r="CX39" s="655"/>
      <c r="CY39" s="656"/>
      <c r="CZ39" s="628">
        <v>5.7</v>
      </c>
      <c r="DA39" s="653"/>
      <c r="DB39" s="653"/>
      <c r="DC39" s="657"/>
      <c r="DD39" s="632">
        <v>510187</v>
      </c>
      <c r="DE39" s="655"/>
      <c r="DF39" s="655"/>
      <c r="DG39" s="655"/>
      <c r="DH39" s="655"/>
      <c r="DI39" s="655"/>
      <c r="DJ39" s="655"/>
      <c r="DK39" s="656"/>
      <c r="DL39" s="632" t="s">
        <v>235</v>
      </c>
      <c r="DM39" s="655"/>
      <c r="DN39" s="655"/>
      <c r="DO39" s="655"/>
      <c r="DP39" s="655"/>
      <c r="DQ39" s="655"/>
      <c r="DR39" s="655"/>
      <c r="DS39" s="655"/>
      <c r="DT39" s="655"/>
      <c r="DU39" s="655"/>
      <c r="DV39" s="656"/>
      <c r="DW39" s="628" t="s">
        <v>139</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111310</v>
      </c>
      <c r="S40" s="624"/>
      <c r="T40" s="624"/>
      <c r="U40" s="624"/>
      <c r="V40" s="624"/>
      <c r="W40" s="624"/>
      <c r="X40" s="624"/>
      <c r="Y40" s="625"/>
      <c r="Z40" s="626">
        <v>0.5</v>
      </c>
      <c r="AA40" s="626"/>
      <c r="AB40" s="626"/>
      <c r="AC40" s="626"/>
      <c r="AD40" s="627" t="s">
        <v>139</v>
      </c>
      <c r="AE40" s="627"/>
      <c r="AF40" s="627"/>
      <c r="AG40" s="627"/>
      <c r="AH40" s="627"/>
      <c r="AI40" s="627"/>
      <c r="AJ40" s="627"/>
      <c r="AK40" s="627"/>
      <c r="AL40" s="628" t="s">
        <v>139</v>
      </c>
      <c r="AM40" s="629"/>
      <c r="AN40" s="629"/>
      <c r="AO40" s="630"/>
      <c r="AQ40" s="686" t="s">
        <v>350</v>
      </c>
      <c r="AR40" s="687"/>
      <c r="AS40" s="687"/>
      <c r="AT40" s="687"/>
      <c r="AU40" s="687"/>
      <c r="AV40" s="687"/>
      <c r="AW40" s="687"/>
      <c r="AX40" s="687"/>
      <c r="AY40" s="688"/>
      <c r="AZ40" s="623" t="s">
        <v>139</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89</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30804</v>
      </c>
      <c r="CS40" s="624"/>
      <c r="CT40" s="624"/>
      <c r="CU40" s="624"/>
      <c r="CV40" s="624"/>
      <c r="CW40" s="624"/>
      <c r="CX40" s="624"/>
      <c r="CY40" s="625"/>
      <c r="CZ40" s="628">
        <v>0.1</v>
      </c>
      <c r="DA40" s="653"/>
      <c r="DB40" s="653"/>
      <c r="DC40" s="657"/>
      <c r="DD40" s="632">
        <v>30804</v>
      </c>
      <c r="DE40" s="624"/>
      <c r="DF40" s="624"/>
      <c r="DG40" s="624"/>
      <c r="DH40" s="624"/>
      <c r="DI40" s="624"/>
      <c r="DJ40" s="624"/>
      <c r="DK40" s="625"/>
      <c r="DL40" s="632" t="s">
        <v>139</v>
      </c>
      <c r="DM40" s="624"/>
      <c r="DN40" s="624"/>
      <c r="DO40" s="624"/>
      <c r="DP40" s="624"/>
      <c r="DQ40" s="624"/>
      <c r="DR40" s="624"/>
      <c r="DS40" s="624"/>
      <c r="DT40" s="624"/>
      <c r="DU40" s="624"/>
      <c r="DV40" s="625"/>
      <c r="DW40" s="628" t="s">
        <v>235</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24139487</v>
      </c>
      <c r="S41" s="696"/>
      <c r="T41" s="696"/>
      <c r="U41" s="696"/>
      <c r="V41" s="696"/>
      <c r="W41" s="696"/>
      <c r="X41" s="696"/>
      <c r="Y41" s="700"/>
      <c r="Z41" s="701">
        <v>100</v>
      </c>
      <c r="AA41" s="701"/>
      <c r="AB41" s="701"/>
      <c r="AC41" s="701"/>
      <c r="AD41" s="702">
        <v>12549316</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360141</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235</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139</v>
      </c>
      <c r="CS41" s="655"/>
      <c r="CT41" s="655"/>
      <c r="CU41" s="655"/>
      <c r="CV41" s="655"/>
      <c r="CW41" s="655"/>
      <c r="CX41" s="655"/>
      <c r="CY41" s="656"/>
      <c r="CZ41" s="628" t="s">
        <v>139</v>
      </c>
      <c r="DA41" s="653"/>
      <c r="DB41" s="653"/>
      <c r="DC41" s="657"/>
      <c r="DD41" s="632" t="s">
        <v>139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1093741</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379</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2706314</v>
      </c>
      <c r="CS42" s="655"/>
      <c r="CT42" s="655"/>
      <c r="CU42" s="655"/>
      <c r="CV42" s="655"/>
      <c r="CW42" s="655"/>
      <c r="CX42" s="655"/>
      <c r="CY42" s="656"/>
      <c r="CZ42" s="628">
        <v>11.5</v>
      </c>
      <c r="DA42" s="653"/>
      <c r="DB42" s="653"/>
      <c r="DC42" s="657"/>
      <c r="DD42" s="632">
        <v>449033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19349</v>
      </c>
      <c r="CS43" s="655"/>
      <c r="CT43" s="655"/>
      <c r="CU43" s="655"/>
      <c r="CV43" s="655"/>
      <c r="CW43" s="655"/>
      <c r="CX43" s="655"/>
      <c r="CY43" s="656"/>
      <c r="CZ43" s="628">
        <v>0.1</v>
      </c>
      <c r="DA43" s="653"/>
      <c r="DB43" s="653"/>
      <c r="DC43" s="657"/>
      <c r="DD43" s="632">
        <v>19349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364</v>
      </c>
      <c r="CG44" s="621"/>
      <c r="CH44" s="621"/>
      <c r="CI44" s="621"/>
      <c r="CJ44" s="621"/>
      <c r="CK44" s="621"/>
      <c r="CL44" s="621"/>
      <c r="CM44" s="621"/>
      <c r="CN44" s="621"/>
      <c r="CO44" s="621"/>
      <c r="CP44" s="621"/>
      <c r="CQ44" s="622"/>
      <c r="CR44" s="623">
        <v>2501537</v>
      </c>
      <c r="CS44" s="624"/>
      <c r="CT44" s="624"/>
      <c r="CU44" s="624"/>
      <c r="CV44" s="624"/>
      <c r="CW44" s="624"/>
      <c r="CX44" s="624"/>
      <c r="CY44" s="625"/>
      <c r="CZ44" s="628">
        <v>10.7</v>
      </c>
      <c r="DA44" s="629"/>
      <c r="DB44" s="629"/>
      <c r="DC44" s="635"/>
      <c r="DD44" s="632">
        <v>402326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1236634</v>
      </c>
      <c r="CS45" s="655"/>
      <c r="CT45" s="655"/>
      <c r="CU45" s="655"/>
      <c r="CV45" s="655"/>
      <c r="CW45" s="655"/>
      <c r="CX45" s="655"/>
      <c r="CY45" s="656"/>
      <c r="CZ45" s="628">
        <v>5.3</v>
      </c>
      <c r="DA45" s="653"/>
      <c r="DB45" s="653"/>
      <c r="DC45" s="657"/>
      <c r="DD45" s="632">
        <v>23682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1174512</v>
      </c>
      <c r="CS46" s="624"/>
      <c r="CT46" s="624"/>
      <c r="CU46" s="624"/>
      <c r="CV46" s="624"/>
      <c r="CW46" s="624"/>
      <c r="CX46" s="624"/>
      <c r="CY46" s="625"/>
      <c r="CZ46" s="628">
        <v>5</v>
      </c>
      <c r="DA46" s="629"/>
      <c r="DB46" s="629"/>
      <c r="DC46" s="635"/>
      <c r="DD46" s="632">
        <v>341860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v>204777</v>
      </c>
      <c r="CS47" s="655"/>
      <c r="CT47" s="655"/>
      <c r="CU47" s="655"/>
      <c r="CV47" s="655"/>
      <c r="CW47" s="655"/>
      <c r="CX47" s="655"/>
      <c r="CY47" s="656"/>
      <c r="CZ47" s="628">
        <v>0.9</v>
      </c>
      <c r="DA47" s="653"/>
      <c r="DB47" s="653"/>
      <c r="DC47" s="657"/>
      <c r="DD47" s="632">
        <v>46707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235</v>
      </c>
      <c r="CS48" s="624"/>
      <c r="CT48" s="624"/>
      <c r="CU48" s="624"/>
      <c r="CV48" s="624"/>
      <c r="CW48" s="624"/>
      <c r="CX48" s="624"/>
      <c r="CY48" s="625"/>
      <c r="CZ48" s="628" t="s">
        <v>139</v>
      </c>
      <c r="DA48" s="629"/>
      <c r="DB48" s="629"/>
      <c r="DC48" s="635"/>
      <c r="DD48" s="632" t="s">
        <v>235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23444825</v>
      </c>
      <c r="CS49" s="682"/>
      <c r="CT49" s="682"/>
      <c r="CU49" s="682"/>
      <c r="CV49" s="682"/>
      <c r="CW49" s="682"/>
      <c r="CX49" s="682"/>
      <c r="CY49" s="711"/>
      <c r="CZ49" s="703">
        <v>100</v>
      </c>
      <c r="DA49" s="712"/>
      <c r="DB49" s="712"/>
      <c r="DC49" s="713"/>
      <c r="DD49" s="714">
        <v>14626353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Cch8jlv30YJW+ywk9bp5yh/GvlYFv61rsWqeUn4M5w0ZtnQIZM4MKDqTFaGUfT8QRkDe7b89b+POAjtV/aYeQ==" saltValue="RgFEhIcf3d+KNKCWloipe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24052</v>
      </c>
      <c r="R7" s="753"/>
      <c r="S7" s="753"/>
      <c r="T7" s="753"/>
      <c r="U7" s="753"/>
      <c r="V7" s="753">
        <v>23390</v>
      </c>
      <c r="W7" s="753"/>
      <c r="X7" s="753"/>
      <c r="Y7" s="753"/>
      <c r="Z7" s="753"/>
      <c r="AA7" s="753">
        <v>662</v>
      </c>
      <c r="AB7" s="753"/>
      <c r="AC7" s="753"/>
      <c r="AD7" s="753"/>
      <c r="AE7" s="754"/>
      <c r="AF7" s="755">
        <v>491</v>
      </c>
      <c r="AG7" s="756"/>
      <c r="AH7" s="756"/>
      <c r="AI7" s="756"/>
      <c r="AJ7" s="757"/>
      <c r="AK7" s="758">
        <v>579</v>
      </c>
      <c r="AL7" s="759"/>
      <c r="AM7" s="759"/>
      <c r="AN7" s="759"/>
      <c r="AO7" s="759"/>
      <c r="AP7" s="759">
        <v>25144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609</v>
      </c>
      <c r="BT7" s="747"/>
      <c r="BU7" s="747"/>
      <c r="BV7" s="747"/>
      <c r="BW7" s="747"/>
      <c r="BX7" s="747"/>
      <c r="BY7" s="747"/>
      <c r="BZ7" s="747"/>
      <c r="CA7" s="747"/>
      <c r="CB7" s="747"/>
      <c r="CC7" s="747"/>
      <c r="CD7" s="747"/>
      <c r="CE7" s="747"/>
      <c r="CF7" s="747"/>
      <c r="CG7" s="762"/>
      <c r="CH7" s="743">
        <v>2</v>
      </c>
      <c r="CI7" s="744"/>
      <c r="CJ7" s="744"/>
      <c r="CK7" s="744"/>
      <c r="CL7" s="745"/>
      <c r="CM7" s="743">
        <v>28</v>
      </c>
      <c r="CN7" s="744"/>
      <c r="CO7" s="744"/>
      <c r="CP7" s="744"/>
      <c r="CQ7" s="745"/>
      <c r="CR7" s="743">
        <v>10</v>
      </c>
      <c r="CS7" s="744"/>
      <c r="CT7" s="744"/>
      <c r="CU7" s="744"/>
      <c r="CV7" s="745"/>
      <c r="CW7" s="743" t="s">
        <v>605</v>
      </c>
      <c r="CX7" s="744"/>
      <c r="CY7" s="744"/>
      <c r="CZ7" s="744"/>
      <c r="DA7" s="745"/>
      <c r="DB7" s="743" t="s">
        <v>605</v>
      </c>
      <c r="DC7" s="744"/>
      <c r="DD7" s="744"/>
      <c r="DE7" s="744"/>
      <c r="DF7" s="745"/>
      <c r="DG7" s="743" t="s">
        <v>605</v>
      </c>
      <c r="DH7" s="744"/>
      <c r="DI7" s="744"/>
      <c r="DJ7" s="744"/>
      <c r="DK7" s="745"/>
      <c r="DL7" s="743" t="s">
        <v>605</v>
      </c>
      <c r="DM7" s="744"/>
      <c r="DN7" s="744"/>
      <c r="DO7" s="744"/>
      <c r="DP7" s="745"/>
      <c r="DQ7" s="743" t="s">
        <v>605</v>
      </c>
      <c r="DR7" s="744"/>
      <c r="DS7" s="744"/>
      <c r="DT7" s="744"/>
      <c r="DU7" s="745"/>
      <c r="DV7" s="746"/>
      <c r="DW7" s="747"/>
      <c r="DX7" s="747"/>
      <c r="DY7" s="747"/>
      <c r="DZ7" s="748"/>
      <c r="EA7" s="234"/>
    </row>
    <row r="8" spans="1:131" s="235" customFormat="1" ht="26.25" customHeight="1" x14ac:dyDescent="0.15">
      <c r="A8" s="238">
        <v>2</v>
      </c>
      <c r="B8" s="780" t="s">
        <v>394</v>
      </c>
      <c r="C8" s="781"/>
      <c r="D8" s="781"/>
      <c r="E8" s="781"/>
      <c r="F8" s="781"/>
      <c r="G8" s="781"/>
      <c r="H8" s="781"/>
      <c r="I8" s="781"/>
      <c r="J8" s="781"/>
      <c r="K8" s="781"/>
      <c r="L8" s="781"/>
      <c r="M8" s="781"/>
      <c r="N8" s="781"/>
      <c r="O8" s="781"/>
      <c r="P8" s="782"/>
      <c r="Q8" s="783">
        <v>155</v>
      </c>
      <c r="R8" s="784"/>
      <c r="S8" s="784"/>
      <c r="T8" s="784"/>
      <c r="U8" s="784"/>
      <c r="V8" s="784">
        <v>123</v>
      </c>
      <c r="W8" s="784"/>
      <c r="X8" s="784"/>
      <c r="Y8" s="784"/>
      <c r="Z8" s="784"/>
      <c r="AA8" s="784">
        <v>32</v>
      </c>
      <c r="AB8" s="784"/>
      <c r="AC8" s="784"/>
      <c r="AD8" s="784"/>
      <c r="AE8" s="785"/>
      <c r="AF8" s="786">
        <v>32</v>
      </c>
      <c r="AG8" s="787"/>
      <c r="AH8" s="787"/>
      <c r="AI8" s="787"/>
      <c r="AJ8" s="788"/>
      <c r="AK8" s="769">
        <v>1</v>
      </c>
      <c r="AL8" s="770"/>
      <c r="AM8" s="770"/>
      <c r="AN8" s="770"/>
      <c r="AO8" s="770"/>
      <c r="AP8" s="770" t="s">
        <v>592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610</v>
      </c>
      <c r="BT8" s="774"/>
      <c r="BU8" s="774"/>
      <c r="BV8" s="774"/>
      <c r="BW8" s="774"/>
      <c r="BX8" s="774"/>
      <c r="BY8" s="774"/>
      <c r="BZ8" s="774"/>
      <c r="CA8" s="774"/>
      <c r="CB8" s="774"/>
      <c r="CC8" s="774"/>
      <c r="CD8" s="774"/>
      <c r="CE8" s="774"/>
      <c r="CF8" s="774"/>
      <c r="CG8" s="775"/>
      <c r="CH8" s="776">
        <v>-25</v>
      </c>
      <c r="CI8" s="777"/>
      <c r="CJ8" s="777"/>
      <c r="CK8" s="777"/>
      <c r="CL8" s="778"/>
      <c r="CM8" s="776">
        <v>4</v>
      </c>
      <c r="CN8" s="777"/>
      <c r="CO8" s="777"/>
      <c r="CP8" s="777"/>
      <c r="CQ8" s="778"/>
      <c r="CR8" s="776">
        <v>5</v>
      </c>
      <c r="CS8" s="777"/>
      <c r="CT8" s="777"/>
      <c r="CU8" s="777"/>
      <c r="CV8" s="778"/>
      <c r="CW8" s="776" t="s">
        <v>605</v>
      </c>
      <c r="CX8" s="777"/>
      <c r="CY8" s="777"/>
      <c r="CZ8" s="777"/>
      <c r="DA8" s="778"/>
      <c r="DB8" s="776" t="s">
        <v>605</v>
      </c>
      <c r="DC8" s="777"/>
      <c r="DD8" s="777"/>
      <c r="DE8" s="777"/>
      <c r="DF8" s="778"/>
      <c r="DG8" s="776" t="s">
        <v>605</v>
      </c>
      <c r="DH8" s="777"/>
      <c r="DI8" s="777"/>
      <c r="DJ8" s="777"/>
      <c r="DK8" s="778"/>
      <c r="DL8" s="776" t="s">
        <v>605</v>
      </c>
      <c r="DM8" s="777"/>
      <c r="DN8" s="777"/>
      <c r="DO8" s="777"/>
      <c r="DP8" s="778"/>
      <c r="DQ8" s="776" t="s">
        <v>605</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611</v>
      </c>
      <c r="BT9" s="774"/>
      <c r="BU9" s="774"/>
      <c r="BV9" s="774"/>
      <c r="BW9" s="774"/>
      <c r="BX9" s="774"/>
      <c r="BY9" s="774"/>
      <c r="BZ9" s="774"/>
      <c r="CA9" s="774"/>
      <c r="CB9" s="774"/>
      <c r="CC9" s="774"/>
      <c r="CD9" s="774"/>
      <c r="CE9" s="774"/>
      <c r="CF9" s="774"/>
      <c r="CG9" s="775"/>
      <c r="CH9" s="776">
        <v>9</v>
      </c>
      <c r="CI9" s="777"/>
      <c r="CJ9" s="777"/>
      <c r="CK9" s="777"/>
      <c r="CL9" s="778"/>
      <c r="CM9" s="776">
        <v>79</v>
      </c>
      <c r="CN9" s="777"/>
      <c r="CO9" s="777"/>
      <c r="CP9" s="777"/>
      <c r="CQ9" s="778"/>
      <c r="CR9" s="776">
        <v>26</v>
      </c>
      <c r="CS9" s="777"/>
      <c r="CT9" s="777"/>
      <c r="CU9" s="777"/>
      <c r="CV9" s="778"/>
      <c r="CW9" s="776" t="s">
        <v>605</v>
      </c>
      <c r="CX9" s="777"/>
      <c r="CY9" s="777"/>
      <c r="CZ9" s="777"/>
      <c r="DA9" s="778"/>
      <c r="DB9" s="776" t="s">
        <v>605</v>
      </c>
      <c r="DC9" s="777"/>
      <c r="DD9" s="777"/>
      <c r="DE9" s="777"/>
      <c r="DF9" s="778"/>
      <c r="DG9" s="776" t="s">
        <v>605</v>
      </c>
      <c r="DH9" s="777"/>
      <c r="DI9" s="777"/>
      <c r="DJ9" s="777"/>
      <c r="DK9" s="778"/>
      <c r="DL9" s="776" t="s">
        <v>605</v>
      </c>
      <c r="DM9" s="777"/>
      <c r="DN9" s="777"/>
      <c r="DO9" s="777"/>
      <c r="DP9" s="778"/>
      <c r="DQ9" s="776" t="s">
        <v>605</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612</v>
      </c>
      <c r="BT10" s="774"/>
      <c r="BU10" s="774"/>
      <c r="BV10" s="774"/>
      <c r="BW10" s="774"/>
      <c r="BX10" s="774"/>
      <c r="BY10" s="774"/>
      <c r="BZ10" s="774"/>
      <c r="CA10" s="774"/>
      <c r="CB10" s="774"/>
      <c r="CC10" s="774"/>
      <c r="CD10" s="774"/>
      <c r="CE10" s="774"/>
      <c r="CF10" s="774"/>
      <c r="CG10" s="775"/>
      <c r="CH10" s="776">
        <v>5.0000000000000001E-3</v>
      </c>
      <c r="CI10" s="777"/>
      <c r="CJ10" s="777"/>
      <c r="CK10" s="777"/>
      <c r="CL10" s="778"/>
      <c r="CM10" s="776">
        <v>14</v>
      </c>
      <c r="CN10" s="777"/>
      <c r="CO10" s="777"/>
      <c r="CP10" s="777"/>
      <c r="CQ10" s="778"/>
      <c r="CR10" s="776">
        <v>5</v>
      </c>
      <c r="CS10" s="777"/>
      <c r="CT10" s="777"/>
      <c r="CU10" s="777"/>
      <c r="CV10" s="778"/>
      <c r="CW10" s="776" t="s">
        <v>605</v>
      </c>
      <c r="CX10" s="777"/>
      <c r="CY10" s="777"/>
      <c r="CZ10" s="777"/>
      <c r="DA10" s="778"/>
      <c r="DB10" s="776" t="s">
        <v>605</v>
      </c>
      <c r="DC10" s="777"/>
      <c r="DD10" s="777"/>
      <c r="DE10" s="777"/>
      <c r="DF10" s="778"/>
      <c r="DG10" s="776" t="s">
        <v>605</v>
      </c>
      <c r="DH10" s="777"/>
      <c r="DI10" s="777"/>
      <c r="DJ10" s="777"/>
      <c r="DK10" s="778"/>
      <c r="DL10" s="776" t="s">
        <v>605</v>
      </c>
      <c r="DM10" s="777"/>
      <c r="DN10" s="777"/>
      <c r="DO10" s="777"/>
      <c r="DP10" s="778"/>
      <c r="DQ10" s="776" t="s">
        <v>605</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613</v>
      </c>
      <c r="BT11" s="774"/>
      <c r="BU11" s="774"/>
      <c r="BV11" s="774"/>
      <c r="BW11" s="774"/>
      <c r="BX11" s="774"/>
      <c r="BY11" s="774"/>
      <c r="BZ11" s="774"/>
      <c r="CA11" s="774"/>
      <c r="CB11" s="774"/>
      <c r="CC11" s="774"/>
      <c r="CD11" s="774"/>
      <c r="CE11" s="774"/>
      <c r="CF11" s="774"/>
      <c r="CG11" s="775"/>
      <c r="CH11" s="776">
        <v>1</v>
      </c>
      <c r="CI11" s="777"/>
      <c r="CJ11" s="777"/>
      <c r="CK11" s="777"/>
      <c r="CL11" s="778"/>
      <c r="CM11" s="776">
        <v>35</v>
      </c>
      <c r="CN11" s="777"/>
      <c r="CO11" s="777"/>
      <c r="CP11" s="777"/>
      <c r="CQ11" s="778"/>
      <c r="CR11" s="776">
        <v>1</v>
      </c>
      <c r="CS11" s="777"/>
      <c r="CT11" s="777"/>
      <c r="CU11" s="777"/>
      <c r="CV11" s="778"/>
      <c r="CW11" s="776" t="s">
        <v>605</v>
      </c>
      <c r="CX11" s="777"/>
      <c r="CY11" s="777"/>
      <c r="CZ11" s="777"/>
      <c r="DA11" s="778"/>
      <c r="DB11" s="776" t="s">
        <v>605</v>
      </c>
      <c r="DC11" s="777"/>
      <c r="DD11" s="777"/>
      <c r="DE11" s="777"/>
      <c r="DF11" s="778"/>
      <c r="DG11" s="776" t="s">
        <v>605</v>
      </c>
      <c r="DH11" s="777"/>
      <c r="DI11" s="777"/>
      <c r="DJ11" s="777"/>
      <c r="DK11" s="778"/>
      <c r="DL11" s="776" t="s">
        <v>605</v>
      </c>
      <c r="DM11" s="777"/>
      <c r="DN11" s="777"/>
      <c r="DO11" s="777"/>
      <c r="DP11" s="778"/>
      <c r="DQ11" s="776" t="s">
        <v>605</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614</v>
      </c>
      <c r="BT12" s="774"/>
      <c r="BU12" s="774"/>
      <c r="BV12" s="774"/>
      <c r="BW12" s="774"/>
      <c r="BX12" s="774"/>
      <c r="BY12" s="774"/>
      <c r="BZ12" s="774"/>
      <c r="CA12" s="774"/>
      <c r="CB12" s="774"/>
      <c r="CC12" s="774"/>
      <c r="CD12" s="774"/>
      <c r="CE12" s="774"/>
      <c r="CF12" s="774"/>
      <c r="CG12" s="775"/>
      <c r="CH12" s="776">
        <v>13</v>
      </c>
      <c r="CI12" s="777"/>
      <c r="CJ12" s="777"/>
      <c r="CK12" s="777"/>
      <c r="CL12" s="778"/>
      <c r="CM12" s="776">
        <v>36</v>
      </c>
      <c r="CN12" s="777"/>
      <c r="CO12" s="777"/>
      <c r="CP12" s="777"/>
      <c r="CQ12" s="778"/>
      <c r="CR12" s="776">
        <v>10</v>
      </c>
      <c r="CS12" s="777"/>
      <c r="CT12" s="777"/>
      <c r="CU12" s="777"/>
      <c r="CV12" s="778"/>
      <c r="CW12" s="776">
        <v>27</v>
      </c>
      <c r="CX12" s="777"/>
      <c r="CY12" s="777"/>
      <c r="CZ12" s="777"/>
      <c r="DA12" s="778"/>
      <c r="DB12" s="776" t="s">
        <v>605</v>
      </c>
      <c r="DC12" s="777"/>
      <c r="DD12" s="777"/>
      <c r="DE12" s="777"/>
      <c r="DF12" s="778"/>
      <c r="DG12" s="776" t="s">
        <v>605</v>
      </c>
      <c r="DH12" s="777"/>
      <c r="DI12" s="777"/>
      <c r="DJ12" s="777"/>
      <c r="DK12" s="778"/>
      <c r="DL12" s="776" t="s">
        <v>605</v>
      </c>
      <c r="DM12" s="777"/>
      <c r="DN12" s="777"/>
      <c r="DO12" s="777"/>
      <c r="DP12" s="778"/>
      <c r="DQ12" s="776" t="s">
        <v>605</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24139</v>
      </c>
      <c r="R23" s="793"/>
      <c r="S23" s="793"/>
      <c r="T23" s="793"/>
      <c r="U23" s="793"/>
      <c r="V23" s="793">
        <v>23445</v>
      </c>
      <c r="W23" s="793"/>
      <c r="X23" s="793"/>
      <c r="Y23" s="793"/>
      <c r="Z23" s="793"/>
      <c r="AA23" s="793">
        <v>694</v>
      </c>
      <c r="AB23" s="793"/>
      <c r="AC23" s="793"/>
      <c r="AD23" s="793"/>
      <c r="AE23" s="794"/>
      <c r="AF23" s="795">
        <v>523</v>
      </c>
      <c r="AG23" s="793"/>
      <c r="AH23" s="793"/>
      <c r="AI23" s="793"/>
      <c r="AJ23" s="796"/>
      <c r="AK23" s="797"/>
      <c r="AL23" s="798"/>
      <c r="AM23" s="798"/>
      <c r="AN23" s="798"/>
      <c r="AO23" s="798"/>
      <c r="AP23" s="793">
        <v>25144</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3426</v>
      </c>
      <c r="R28" s="823"/>
      <c r="S28" s="823"/>
      <c r="T28" s="823"/>
      <c r="U28" s="823"/>
      <c r="V28" s="823">
        <v>3414</v>
      </c>
      <c r="W28" s="823"/>
      <c r="X28" s="823"/>
      <c r="Y28" s="823"/>
      <c r="Z28" s="823"/>
      <c r="AA28" s="823">
        <v>12</v>
      </c>
      <c r="AB28" s="823"/>
      <c r="AC28" s="823"/>
      <c r="AD28" s="823"/>
      <c r="AE28" s="824"/>
      <c r="AF28" s="825">
        <v>12</v>
      </c>
      <c r="AG28" s="823"/>
      <c r="AH28" s="823"/>
      <c r="AI28" s="823"/>
      <c r="AJ28" s="826"/>
      <c r="AK28" s="827">
        <v>390</v>
      </c>
      <c r="AL28" s="828"/>
      <c r="AM28" s="828"/>
      <c r="AN28" s="828"/>
      <c r="AO28" s="828"/>
      <c r="AP28" s="828" t="s">
        <v>592</v>
      </c>
      <c r="AQ28" s="828"/>
      <c r="AR28" s="828"/>
      <c r="AS28" s="828"/>
      <c r="AT28" s="828"/>
      <c r="AU28" s="828" t="s">
        <v>592</v>
      </c>
      <c r="AV28" s="828"/>
      <c r="AW28" s="828"/>
      <c r="AX28" s="828"/>
      <c r="AY28" s="828"/>
      <c r="AZ28" s="829" t="s">
        <v>592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3771</v>
      </c>
      <c r="R29" s="784"/>
      <c r="S29" s="784"/>
      <c r="T29" s="784"/>
      <c r="U29" s="784"/>
      <c r="V29" s="784">
        <v>3531</v>
      </c>
      <c r="W29" s="784"/>
      <c r="X29" s="784"/>
      <c r="Y29" s="784"/>
      <c r="Z29" s="784"/>
      <c r="AA29" s="784">
        <v>240</v>
      </c>
      <c r="AB29" s="784"/>
      <c r="AC29" s="784"/>
      <c r="AD29" s="784"/>
      <c r="AE29" s="785"/>
      <c r="AF29" s="786">
        <v>240</v>
      </c>
      <c r="AG29" s="787"/>
      <c r="AH29" s="787"/>
      <c r="AI29" s="787"/>
      <c r="AJ29" s="788"/>
      <c r="AK29" s="834">
        <v>559</v>
      </c>
      <c r="AL29" s="830"/>
      <c r="AM29" s="830"/>
      <c r="AN29" s="830"/>
      <c r="AO29" s="830"/>
      <c r="AP29" s="830" t="s">
        <v>592</v>
      </c>
      <c r="AQ29" s="830"/>
      <c r="AR29" s="830"/>
      <c r="AS29" s="830"/>
      <c r="AT29" s="830"/>
      <c r="AU29" s="830" t="s">
        <v>592</v>
      </c>
      <c r="AV29" s="830"/>
      <c r="AW29" s="830"/>
      <c r="AX29" s="830"/>
      <c r="AY29" s="830"/>
      <c r="AZ29" s="831" t="s">
        <v>592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378</v>
      </c>
      <c r="R30" s="784"/>
      <c r="S30" s="784"/>
      <c r="T30" s="784"/>
      <c r="U30" s="784"/>
      <c r="V30" s="784">
        <v>372</v>
      </c>
      <c r="W30" s="784"/>
      <c r="X30" s="784"/>
      <c r="Y30" s="784"/>
      <c r="Z30" s="784"/>
      <c r="AA30" s="784">
        <v>6</v>
      </c>
      <c r="AB30" s="784"/>
      <c r="AC30" s="784"/>
      <c r="AD30" s="784"/>
      <c r="AE30" s="785"/>
      <c r="AF30" s="786">
        <v>6</v>
      </c>
      <c r="AG30" s="787"/>
      <c r="AH30" s="787"/>
      <c r="AI30" s="787"/>
      <c r="AJ30" s="788"/>
      <c r="AK30" s="834">
        <v>126</v>
      </c>
      <c r="AL30" s="830"/>
      <c r="AM30" s="830"/>
      <c r="AN30" s="830"/>
      <c r="AO30" s="830"/>
      <c r="AP30" s="830" t="s">
        <v>592</v>
      </c>
      <c r="AQ30" s="830"/>
      <c r="AR30" s="830"/>
      <c r="AS30" s="830"/>
      <c r="AT30" s="830"/>
      <c r="AU30" s="830" t="s">
        <v>592</v>
      </c>
      <c r="AV30" s="830"/>
      <c r="AW30" s="830"/>
      <c r="AX30" s="830"/>
      <c r="AY30" s="830"/>
      <c r="AZ30" s="831" t="s">
        <v>592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1062</v>
      </c>
      <c r="R31" s="784"/>
      <c r="S31" s="784"/>
      <c r="T31" s="784"/>
      <c r="U31" s="784"/>
      <c r="V31" s="784">
        <v>1112</v>
      </c>
      <c r="W31" s="784"/>
      <c r="X31" s="784"/>
      <c r="Y31" s="784"/>
      <c r="Z31" s="784"/>
      <c r="AA31" s="784">
        <v>-50</v>
      </c>
      <c r="AB31" s="784"/>
      <c r="AC31" s="784"/>
      <c r="AD31" s="784"/>
      <c r="AE31" s="785"/>
      <c r="AF31" s="786">
        <v>812</v>
      </c>
      <c r="AG31" s="787"/>
      <c r="AH31" s="787"/>
      <c r="AI31" s="787"/>
      <c r="AJ31" s="788"/>
      <c r="AK31" s="834">
        <v>198</v>
      </c>
      <c r="AL31" s="830"/>
      <c r="AM31" s="830"/>
      <c r="AN31" s="830"/>
      <c r="AO31" s="830"/>
      <c r="AP31" s="830">
        <v>1923</v>
      </c>
      <c r="AQ31" s="830"/>
      <c r="AR31" s="830"/>
      <c r="AS31" s="830"/>
      <c r="AT31" s="830"/>
      <c r="AU31" s="830">
        <v>1059</v>
      </c>
      <c r="AV31" s="830"/>
      <c r="AW31" s="830"/>
      <c r="AX31" s="830"/>
      <c r="AY31" s="830"/>
      <c r="AZ31" s="831" t="s">
        <v>593</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367</v>
      </c>
      <c r="R32" s="784"/>
      <c r="S32" s="784"/>
      <c r="T32" s="784"/>
      <c r="U32" s="784"/>
      <c r="V32" s="784">
        <v>367</v>
      </c>
      <c r="W32" s="784"/>
      <c r="X32" s="784"/>
      <c r="Y32" s="784"/>
      <c r="Z32" s="784"/>
      <c r="AA32" s="784">
        <v>0</v>
      </c>
      <c r="AB32" s="784"/>
      <c r="AC32" s="784"/>
      <c r="AD32" s="784"/>
      <c r="AE32" s="785"/>
      <c r="AF32" s="786">
        <v>0</v>
      </c>
      <c r="AG32" s="787"/>
      <c r="AH32" s="787"/>
      <c r="AI32" s="787"/>
      <c r="AJ32" s="788"/>
      <c r="AK32" s="834">
        <v>196</v>
      </c>
      <c r="AL32" s="830"/>
      <c r="AM32" s="830"/>
      <c r="AN32" s="830"/>
      <c r="AO32" s="830"/>
      <c r="AP32" s="830">
        <v>1487</v>
      </c>
      <c r="AQ32" s="830"/>
      <c r="AR32" s="830"/>
      <c r="AS32" s="830"/>
      <c r="AT32" s="830"/>
      <c r="AU32" s="830">
        <v>1487</v>
      </c>
      <c r="AV32" s="830"/>
      <c r="AW32" s="830"/>
      <c r="AX32" s="830"/>
      <c r="AY32" s="830"/>
      <c r="AZ32" s="831" t="s">
        <v>593</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122</v>
      </c>
      <c r="R33" s="784"/>
      <c r="S33" s="784"/>
      <c r="T33" s="784"/>
      <c r="U33" s="784"/>
      <c r="V33" s="784">
        <v>122</v>
      </c>
      <c r="W33" s="784"/>
      <c r="X33" s="784"/>
      <c r="Y33" s="784"/>
      <c r="Z33" s="784"/>
      <c r="AA33" s="784">
        <v>0</v>
      </c>
      <c r="AB33" s="784"/>
      <c r="AC33" s="784"/>
      <c r="AD33" s="784"/>
      <c r="AE33" s="785"/>
      <c r="AF33" s="786" t="s">
        <v>417</v>
      </c>
      <c r="AG33" s="787"/>
      <c r="AH33" s="787"/>
      <c r="AI33" s="787"/>
      <c r="AJ33" s="788"/>
      <c r="AK33" s="834">
        <v>37</v>
      </c>
      <c r="AL33" s="830"/>
      <c r="AM33" s="830"/>
      <c r="AN33" s="830"/>
      <c r="AO33" s="830"/>
      <c r="AP33" s="830" t="s">
        <v>593</v>
      </c>
      <c r="AQ33" s="830"/>
      <c r="AR33" s="830"/>
      <c r="AS33" s="830"/>
      <c r="AT33" s="830"/>
      <c r="AU33" s="830" t="s">
        <v>593</v>
      </c>
      <c r="AV33" s="830"/>
      <c r="AW33" s="830"/>
      <c r="AX33" s="830"/>
      <c r="AY33" s="830"/>
      <c r="AZ33" s="831" t="s">
        <v>593</v>
      </c>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1070</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425</v>
      </c>
      <c r="W66" s="734"/>
      <c r="X66" s="734"/>
      <c r="Y66" s="734"/>
      <c r="Z66" s="735"/>
      <c r="AA66" s="733" t="s">
        <v>426</v>
      </c>
      <c r="AB66" s="734"/>
      <c r="AC66" s="734"/>
      <c r="AD66" s="734"/>
      <c r="AE66" s="735"/>
      <c r="AF66" s="854" t="s">
        <v>427</v>
      </c>
      <c r="AG66" s="815"/>
      <c r="AH66" s="815"/>
      <c r="AI66" s="815"/>
      <c r="AJ66" s="855"/>
      <c r="AK66" s="733" t="s">
        <v>428</v>
      </c>
      <c r="AL66" s="728"/>
      <c r="AM66" s="728"/>
      <c r="AN66" s="728"/>
      <c r="AO66" s="729"/>
      <c r="AP66" s="733" t="s">
        <v>429</v>
      </c>
      <c r="AQ66" s="734"/>
      <c r="AR66" s="734"/>
      <c r="AS66" s="734"/>
      <c r="AT66" s="735"/>
      <c r="AU66" s="733" t="s">
        <v>430</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599</v>
      </c>
      <c r="C68" s="870"/>
      <c r="D68" s="870"/>
      <c r="E68" s="870"/>
      <c r="F68" s="870"/>
      <c r="G68" s="870"/>
      <c r="H68" s="870"/>
      <c r="I68" s="870"/>
      <c r="J68" s="870"/>
      <c r="K68" s="870"/>
      <c r="L68" s="870"/>
      <c r="M68" s="870"/>
      <c r="N68" s="870"/>
      <c r="O68" s="870"/>
      <c r="P68" s="871"/>
      <c r="Q68" s="872">
        <v>6796</v>
      </c>
      <c r="R68" s="866"/>
      <c r="S68" s="866"/>
      <c r="T68" s="866"/>
      <c r="U68" s="866"/>
      <c r="V68" s="866">
        <v>6048</v>
      </c>
      <c r="W68" s="866"/>
      <c r="X68" s="866"/>
      <c r="Y68" s="866"/>
      <c r="Z68" s="866"/>
      <c r="AA68" s="866">
        <v>749</v>
      </c>
      <c r="AB68" s="866"/>
      <c r="AC68" s="866"/>
      <c r="AD68" s="866"/>
      <c r="AE68" s="866"/>
      <c r="AF68" s="866">
        <v>749</v>
      </c>
      <c r="AG68" s="866"/>
      <c r="AH68" s="866"/>
      <c r="AI68" s="866"/>
      <c r="AJ68" s="866"/>
      <c r="AK68" s="866">
        <v>1022</v>
      </c>
      <c r="AL68" s="866"/>
      <c r="AM68" s="866"/>
      <c r="AN68" s="866"/>
      <c r="AO68" s="866"/>
      <c r="AP68" s="866" t="s">
        <v>605</v>
      </c>
      <c r="AQ68" s="866"/>
      <c r="AR68" s="866"/>
      <c r="AS68" s="866"/>
      <c r="AT68" s="866"/>
      <c r="AU68" s="866" t="s">
        <v>605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600</v>
      </c>
      <c r="C69" s="874"/>
      <c r="D69" s="874"/>
      <c r="E69" s="874"/>
      <c r="F69" s="874"/>
      <c r="G69" s="874"/>
      <c r="H69" s="874"/>
      <c r="I69" s="874"/>
      <c r="J69" s="874"/>
      <c r="K69" s="874"/>
      <c r="L69" s="874"/>
      <c r="M69" s="874"/>
      <c r="N69" s="874"/>
      <c r="O69" s="874"/>
      <c r="P69" s="875"/>
      <c r="Q69" s="876">
        <v>41</v>
      </c>
      <c r="R69" s="830"/>
      <c r="S69" s="830"/>
      <c r="T69" s="830"/>
      <c r="U69" s="830"/>
      <c r="V69" s="830">
        <v>34</v>
      </c>
      <c r="W69" s="830"/>
      <c r="X69" s="830"/>
      <c r="Y69" s="830"/>
      <c r="Z69" s="830"/>
      <c r="AA69" s="830">
        <v>7</v>
      </c>
      <c r="AB69" s="830"/>
      <c r="AC69" s="830"/>
      <c r="AD69" s="830"/>
      <c r="AE69" s="830"/>
      <c r="AF69" s="830">
        <v>7</v>
      </c>
      <c r="AG69" s="830"/>
      <c r="AH69" s="830"/>
      <c r="AI69" s="830"/>
      <c r="AJ69" s="830"/>
      <c r="AK69" s="830" t="s">
        <v>605</v>
      </c>
      <c r="AL69" s="830"/>
      <c r="AM69" s="830"/>
      <c r="AN69" s="830"/>
      <c r="AO69" s="830"/>
      <c r="AP69" s="830" t="s">
        <v>605</v>
      </c>
      <c r="AQ69" s="830"/>
      <c r="AR69" s="830"/>
      <c r="AS69" s="830"/>
      <c r="AT69" s="830"/>
      <c r="AU69" s="830" t="s">
        <v>605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601</v>
      </c>
      <c r="C70" s="874"/>
      <c r="D70" s="874"/>
      <c r="E70" s="874"/>
      <c r="F70" s="874"/>
      <c r="G70" s="874"/>
      <c r="H70" s="874"/>
      <c r="I70" s="874"/>
      <c r="J70" s="874"/>
      <c r="K70" s="874"/>
      <c r="L70" s="874"/>
      <c r="M70" s="874"/>
      <c r="N70" s="874"/>
      <c r="O70" s="874"/>
      <c r="P70" s="875"/>
      <c r="Q70" s="876">
        <v>12</v>
      </c>
      <c r="R70" s="830"/>
      <c r="S70" s="830"/>
      <c r="T70" s="830"/>
      <c r="U70" s="830"/>
      <c r="V70" s="830">
        <v>9</v>
      </c>
      <c r="W70" s="830"/>
      <c r="X70" s="830"/>
      <c r="Y70" s="830"/>
      <c r="Z70" s="830"/>
      <c r="AA70" s="830">
        <v>3</v>
      </c>
      <c r="AB70" s="830"/>
      <c r="AC70" s="830"/>
      <c r="AD70" s="830"/>
      <c r="AE70" s="830"/>
      <c r="AF70" s="830">
        <v>3</v>
      </c>
      <c r="AG70" s="830"/>
      <c r="AH70" s="830"/>
      <c r="AI70" s="830"/>
      <c r="AJ70" s="830"/>
      <c r="AK70" s="830" t="s">
        <v>605</v>
      </c>
      <c r="AL70" s="830"/>
      <c r="AM70" s="830"/>
      <c r="AN70" s="830"/>
      <c r="AO70" s="830"/>
      <c r="AP70" s="830" t="s">
        <v>605</v>
      </c>
      <c r="AQ70" s="830"/>
      <c r="AR70" s="830"/>
      <c r="AS70" s="830"/>
      <c r="AT70" s="830"/>
      <c r="AU70" s="830" t="s">
        <v>605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602</v>
      </c>
      <c r="C71" s="874"/>
      <c r="D71" s="874"/>
      <c r="E71" s="874"/>
      <c r="F71" s="874"/>
      <c r="G71" s="874"/>
      <c r="H71" s="874"/>
      <c r="I71" s="874"/>
      <c r="J71" s="874"/>
      <c r="K71" s="874"/>
      <c r="L71" s="874"/>
      <c r="M71" s="874"/>
      <c r="N71" s="874"/>
      <c r="O71" s="874"/>
      <c r="P71" s="875"/>
      <c r="Q71" s="876">
        <v>3</v>
      </c>
      <c r="R71" s="830"/>
      <c r="S71" s="830"/>
      <c r="T71" s="830"/>
      <c r="U71" s="830"/>
      <c r="V71" s="830">
        <v>1</v>
      </c>
      <c r="W71" s="830"/>
      <c r="X71" s="830"/>
      <c r="Y71" s="830"/>
      <c r="Z71" s="830"/>
      <c r="AA71" s="830">
        <v>2</v>
      </c>
      <c r="AB71" s="830"/>
      <c r="AC71" s="830"/>
      <c r="AD71" s="830"/>
      <c r="AE71" s="830"/>
      <c r="AF71" s="830">
        <v>2</v>
      </c>
      <c r="AG71" s="830"/>
      <c r="AH71" s="830"/>
      <c r="AI71" s="830"/>
      <c r="AJ71" s="830"/>
      <c r="AK71" s="830" t="s">
        <v>605</v>
      </c>
      <c r="AL71" s="830"/>
      <c r="AM71" s="830"/>
      <c r="AN71" s="830"/>
      <c r="AO71" s="830"/>
      <c r="AP71" s="830" t="s">
        <v>605</v>
      </c>
      <c r="AQ71" s="830"/>
      <c r="AR71" s="830"/>
      <c r="AS71" s="830"/>
      <c r="AT71" s="830"/>
      <c r="AU71" s="830" t="s">
        <v>605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603</v>
      </c>
      <c r="C72" s="874"/>
      <c r="D72" s="874"/>
      <c r="E72" s="874"/>
      <c r="F72" s="874"/>
      <c r="G72" s="874"/>
      <c r="H72" s="874"/>
      <c r="I72" s="874"/>
      <c r="J72" s="874"/>
      <c r="K72" s="874"/>
      <c r="L72" s="874"/>
      <c r="M72" s="874"/>
      <c r="N72" s="874"/>
      <c r="O72" s="874"/>
      <c r="P72" s="875"/>
      <c r="Q72" s="876">
        <v>6</v>
      </c>
      <c r="R72" s="830"/>
      <c r="S72" s="830"/>
      <c r="T72" s="830"/>
      <c r="U72" s="830"/>
      <c r="V72" s="830">
        <v>2</v>
      </c>
      <c r="W72" s="830"/>
      <c r="X72" s="830"/>
      <c r="Y72" s="830"/>
      <c r="Z72" s="830"/>
      <c r="AA72" s="830">
        <v>4</v>
      </c>
      <c r="AB72" s="830"/>
      <c r="AC72" s="830"/>
      <c r="AD72" s="830"/>
      <c r="AE72" s="830"/>
      <c r="AF72" s="830">
        <v>4</v>
      </c>
      <c r="AG72" s="830"/>
      <c r="AH72" s="830"/>
      <c r="AI72" s="830"/>
      <c r="AJ72" s="830"/>
      <c r="AK72" s="830" t="s">
        <v>605</v>
      </c>
      <c r="AL72" s="830"/>
      <c r="AM72" s="830"/>
      <c r="AN72" s="830"/>
      <c r="AO72" s="830"/>
      <c r="AP72" s="830" t="s">
        <v>605</v>
      </c>
      <c r="AQ72" s="830"/>
      <c r="AR72" s="830"/>
      <c r="AS72" s="830"/>
      <c r="AT72" s="830"/>
      <c r="AU72" s="830" t="s">
        <v>605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604</v>
      </c>
      <c r="C73" s="874"/>
      <c r="D73" s="874"/>
      <c r="E73" s="874"/>
      <c r="F73" s="874"/>
      <c r="G73" s="874"/>
      <c r="H73" s="874"/>
      <c r="I73" s="874"/>
      <c r="J73" s="874"/>
      <c r="K73" s="874"/>
      <c r="L73" s="874"/>
      <c r="M73" s="874"/>
      <c r="N73" s="874"/>
      <c r="O73" s="874"/>
      <c r="P73" s="875"/>
      <c r="Q73" s="876">
        <v>32</v>
      </c>
      <c r="R73" s="830"/>
      <c r="S73" s="830"/>
      <c r="T73" s="830"/>
      <c r="U73" s="830"/>
      <c r="V73" s="830">
        <v>27</v>
      </c>
      <c r="W73" s="830"/>
      <c r="X73" s="830"/>
      <c r="Y73" s="830"/>
      <c r="Z73" s="830"/>
      <c r="AA73" s="830">
        <v>5</v>
      </c>
      <c r="AB73" s="830"/>
      <c r="AC73" s="830"/>
      <c r="AD73" s="830"/>
      <c r="AE73" s="830"/>
      <c r="AF73" s="830">
        <v>5</v>
      </c>
      <c r="AG73" s="830"/>
      <c r="AH73" s="830"/>
      <c r="AI73" s="830"/>
      <c r="AJ73" s="830"/>
      <c r="AK73" s="830" t="s">
        <v>605</v>
      </c>
      <c r="AL73" s="830"/>
      <c r="AM73" s="830"/>
      <c r="AN73" s="830"/>
      <c r="AO73" s="830"/>
      <c r="AP73" s="830" t="s">
        <v>605</v>
      </c>
      <c r="AQ73" s="830"/>
      <c r="AR73" s="830"/>
      <c r="AS73" s="830"/>
      <c r="AT73" s="830"/>
      <c r="AU73" s="830" t="s">
        <v>605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606</v>
      </c>
      <c r="C74" s="874"/>
      <c r="D74" s="874"/>
      <c r="E74" s="874"/>
      <c r="F74" s="874"/>
      <c r="G74" s="874"/>
      <c r="H74" s="874"/>
      <c r="I74" s="874"/>
      <c r="J74" s="874"/>
      <c r="K74" s="874"/>
      <c r="L74" s="874"/>
      <c r="M74" s="874"/>
      <c r="N74" s="874"/>
      <c r="O74" s="874"/>
      <c r="P74" s="875"/>
      <c r="Q74" s="876">
        <v>284</v>
      </c>
      <c r="R74" s="830"/>
      <c r="S74" s="830"/>
      <c r="T74" s="830"/>
      <c r="U74" s="830"/>
      <c r="V74" s="830">
        <v>269</v>
      </c>
      <c r="W74" s="830"/>
      <c r="X74" s="830"/>
      <c r="Y74" s="830"/>
      <c r="Z74" s="830"/>
      <c r="AA74" s="830">
        <v>15</v>
      </c>
      <c r="AB74" s="830"/>
      <c r="AC74" s="830"/>
      <c r="AD74" s="830"/>
      <c r="AE74" s="830"/>
      <c r="AF74" s="830">
        <v>15</v>
      </c>
      <c r="AG74" s="830"/>
      <c r="AH74" s="830"/>
      <c r="AI74" s="830"/>
      <c r="AJ74" s="830"/>
      <c r="AK74" s="830">
        <v>31</v>
      </c>
      <c r="AL74" s="830"/>
      <c r="AM74" s="830"/>
      <c r="AN74" s="830"/>
      <c r="AO74" s="830"/>
      <c r="AP74" s="830" t="s">
        <v>605</v>
      </c>
      <c r="AQ74" s="830"/>
      <c r="AR74" s="830"/>
      <c r="AS74" s="830"/>
      <c r="AT74" s="830"/>
      <c r="AU74" s="830" t="s">
        <v>605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607</v>
      </c>
      <c r="C75" s="874"/>
      <c r="D75" s="874"/>
      <c r="E75" s="874"/>
      <c r="F75" s="874"/>
      <c r="G75" s="874"/>
      <c r="H75" s="874"/>
      <c r="I75" s="874"/>
      <c r="J75" s="874"/>
      <c r="K75" s="874"/>
      <c r="L75" s="874"/>
      <c r="M75" s="874"/>
      <c r="N75" s="874"/>
      <c r="O75" s="874"/>
      <c r="P75" s="875"/>
      <c r="Q75" s="877">
        <v>230610</v>
      </c>
      <c r="R75" s="878"/>
      <c r="S75" s="878"/>
      <c r="T75" s="878"/>
      <c r="U75" s="834"/>
      <c r="V75" s="879">
        <v>226088</v>
      </c>
      <c r="W75" s="878"/>
      <c r="X75" s="878"/>
      <c r="Y75" s="878"/>
      <c r="Z75" s="834"/>
      <c r="AA75" s="879">
        <v>4522</v>
      </c>
      <c r="AB75" s="878"/>
      <c r="AC75" s="878"/>
      <c r="AD75" s="878"/>
      <c r="AE75" s="834"/>
      <c r="AF75" s="879">
        <v>4522</v>
      </c>
      <c r="AG75" s="878"/>
      <c r="AH75" s="878"/>
      <c r="AI75" s="878"/>
      <c r="AJ75" s="834"/>
      <c r="AK75" s="879">
        <v>41</v>
      </c>
      <c r="AL75" s="878"/>
      <c r="AM75" s="878"/>
      <c r="AN75" s="878"/>
      <c r="AO75" s="834"/>
      <c r="AP75" s="879" t="s">
        <v>605</v>
      </c>
      <c r="AQ75" s="878"/>
      <c r="AR75" s="878"/>
      <c r="AS75" s="878"/>
      <c r="AT75" s="834"/>
      <c r="AU75" s="879" t="s">
        <v>605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608</v>
      </c>
      <c r="C76" s="874"/>
      <c r="D76" s="874"/>
      <c r="E76" s="874"/>
      <c r="F76" s="874"/>
      <c r="G76" s="874"/>
      <c r="H76" s="874"/>
      <c r="I76" s="874"/>
      <c r="J76" s="874"/>
      <c r="K76" s="874"/>
      <c r="L76" s="874"/>
      <c r="M76" s="874"/>
      <c r="N76" s="874"/>
      <c r="O76" s="874"/>
      <c r="P76" s="875"/>
      <c r="Q76" s="877">
        <v>4241</v>
      </c>
      <c r="R76" s="878"/>
      <c r="S76" s="878"/>
      <c r="T76" s="878"/>
      <c r="U76" s="834"/>
      <c r="V76" s="879">
        <v>3942</v>
      </c>
      <c r="W76" s="878"/>
      <c r="X76" s="878"/>
      <c r="Y76" s="878"/>
      <c r="Z76" s="834"/>
      <c r="AA76" s="879">
        <v>299</v>
      </c>
      <c r="AB76" s="878"/>
      <c r="AC76" s="878"/>
      <c r="AD76" s="878"/>
      <c r="AE76" s="834"/>
      <c r="AF76" s="879">
        <v>2114</v>
      </c>
      <c r="AG76" s="878"/>
      <c r="AH76" s="878"/>
      <c r="AI76" s="878"/>
      <c r="AJ76" s="834"/>
      <c r="AK76" s="879">
        <v>452</v>
      </c>
      <c r="AL76" s="878"/>
      <c r="AM76" s="878"/>
      <c r="AN76" s="878"/>
      <c r="AO76" s="834"/>
      <c r="AP76" s="879">
        <v>2716</v>
      </c>
      <c r="AQ76" s="878"/>
      <c r="AR76" s="878"/>
      <c r="AS76" s="878"/>
      <c r="AT76" s="834"/>
      <c r="AU76" s="879">
        <v>992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440</v>
      </c>
      <c r="AB109" s="893"/>
      <c r="AC109" s="893"/>
      <c r="AD109" s="893"/>
      <c r="AE109" s="894"/>
      <c r="AF109" s="892" t="s">
        <v>441</v>
      </c>
      <c r="AG109" s="893"/>
      <c r="AH109" s="893"/>
      <c r="AI109" s="893"/>
      <c r="AJ109" s="894"/>
      <c r="AK109" s="892" t="s">
        <v>313</v>
      </c>
      <c r="AL109" s="893"/>
      <c r="AM109" s="893"/>
      <c r="AN109" s="893"/>
      <c r="AO109" s="894"/>
      <c r="AP109" s="892" t="s">
        <v>442</v>
      </c>
      <c r="AQ109" s="893"/>
      <c r="AR109" s="893"/>
      <c r="AS109" s="893"/>
      <c r="AT109" s="895"/>
      <c r="AU109" s="912" t="s">
        <v>439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440</v>
      </c>
      <c r="BR109" s="893"/>
      <c r="BS109" s="893"/>
      <c r="BT109" s="893"/>
      <c r="BU109" s="894"/>
      <c r="BV109" s="892" t="s">
        <v>441</v>
      </c>
      <c r="BW109" s="893"/>
      <c r="BX109" s="893"/>
      <c r="BY109" s="893"/>
      <c r="BZ109" s="894"/>
      <c r="CA109" s="892" t="s">
        <v>313</v>
      </c>
      <c r="CB109" s="893"/>
      <c r="CC109" s="893"/>
      <c r="CD109" s="893"/>
      <c r="CE109" s="894"/>
      <c r="CF109" s="913" t="s">
        <v>442</v>
      </c>
      <c r="CG109" s="913"/>
      <c r="CH109" s="913"/>
      <c r="CI109" s="913"/>
      <c r="CJ109" s="913"/>
      <c r="CK109" s="892" t="s">
        <v>443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440</v>
      </c>
      <c r="DH109" s="893"/>
      <c r="DI109" s="893"/>
      <c r="DJ109" s="893"/>
      <c r="DK109" s="894"/>
      <c r="DL109" s="892" t="s">
        <v>441</v>
      </c>
      <c r="DM109" s="893"/>
      <c r="DN109" s="893"/>
      <c r="DO109" s="893"/>
      <c r="DP109" s="894"/>
      <c r="DQ109" s="892" t="s">
        <v>313</v>
      </c>
      <c r="DR109" s="893"/>
      <c r="DS109" s="893"/>
      <c r="DT109" s="893"/>
      <c r="DU109" s="894"/>
      <c r="DV109" s="892" t="s">
        <v>442</v>
      </c>
      <c r="DW109" s="893"/>
      <c r="DX109" s="893"/>
      <c r="DY109" s="893"/>
      <c r="DZ109" s="895"/>
    </row>
    <row r="110" spans="1:131" s="230" customFormat="1" ht="26.25" customHeight="1" x14ac:dyDescent="0.15">
      <c r="A110" s="896" t="s">
        <v>444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2831680</v>
      </c>
      <c r="AB110" s="900"/>
      <c r="AC110" s="900"/>
      <c r="AD110" s="900"/>
      <c r="AE110" s="901"/>
      <c r="AF110" s="902">
        <v>2914961</v>
      </c>
      <c r="AG110" s="900"/>
      <c r="AH110" s="900"/>
      <c r="AI110" s="900"/>
      <c r="AJ110" s="901"/>
      <c r="AK110" s="902">
        <v>2981545</v>
      </c>
      <c r="AL110" s="900"/>
      <c r="AM110" s="900"/>
      <c r="AN110" s="900"/>
      <c r="AO110" s="901"/>
      <c r="AP110" s="903">
        <v>29.4</v>
      </c>
      <c r="AQ110" s="904"/>
      <c r="AR110" s="904"/>
      <c r="AS110" s="904"/>
      <c r="AT110" s="905"/>
      <c r="AU110" s="906" t="s">
        <v>75</v>
      </c>
      <c r="AV110" s="907"/>
      <c r="AW110" s="907"/>
      <c r="AX110" s="907"/>
      <c r="AY110" s="907"/>
      <c r="AZ110" s="929" t="s">
        <v>445</v>
      </c>
      <c r="BA110" s="897"/>
      <c r="BB110" s="897"/>
      <c r="BC110" s="897"/>
      <c r="BD110" s="897"/>
      <c r="BE110" s="897"/>
      <c r="BF110" s="897"/>
      <c r="BG110" s="897"/>
      <c r="BH110" s="897"/>
      <c r="BI110" s="897"/>
      <c r="BJ110" s="897"/>
      <c r="BK110" s="897"/>
      <c r="BL110" s="897"/>
      <c r="BM110" s="897"/>
      <c r="BN110" s="897"/>
      <c r="BO110" s="897"/>
      <c r="BP110" s="898"/>
      <c r="BQ110" s="930">
        <v>27229485</v>
      </c>
      <c r="BR110" s="931"/>
      <c r="BS110" s="931"/>
      <c r="BT110" s="931"/>
      <c r="BU110" s="931"/>
      <c r="BV110" s="931">
        <v>26296282</v>
      </c>
      <c r="BW110" s="931"/>
      <c r="BX110" s="931"/>
      <c r="BY110" s="931"/>
      <c r="BZ110" s="931"/>
      <c r="CA110" s="931">
        <v>25143600</v>
      </c>
      <c r="CB110" s="931"/>
      <c r="CC110" s="931"/>
      <c r="CD110" s="931"/>
      <c r="CE110" s="931"/>
      <c r="CF110" s="944">
        <v>247.9</v>
      </c>
      <c r="CG110" s="945"/>
      <c r="CH110" s="945"/>
      <c r="CI110" s="945"/>
      <c r="CJ110" s="945"/>
      <c r="CK110" s="946" t="s">
        <v>446</v>
      </c>
      <c r="CL110" s="947"/>
      <c r="CM110" s="929" t="s">
        <v>447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448</v>
      </c>
      <c r="DH110" s="931"/>
      <c r="DI110" s="931"/>
      <c r="DJ110" s="931"/>
      <c r="DK110" s="931"/>
      <c r="DL110" s="931" t="s">
        <v>421</v>
      </c>
      <c r="DM110" s="931"/>
      <c r="DN110" s="931"/>
      <c r="DO110" s="931"/>
      <c r="DP110" s="931"/>
      <c r="DQ110" s="931" t="s">
        <v>417</v>
      </c>
      <c r="DR110" s="931"/>
      <c r="DS110" s="931"/>
      <c r="DT110" s="931"/>
      <c r="DU110" s="931"/>
      <c r="DV110" s="932" t="s">
        <v>417</v>
      </c>
      <c r="DW110" s="932"/>
      <c r="DX110" s="932"/>
      <c r="DY110" s="932"/>
      <c r="DZ110" s="933"/>
    </row>
    <row r="111" spans="1:131" s="230" customFormat="1" ht="26.25" customHeight="1" x14ac:dyDescent="0.15">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448</v>
      </c>
      <c r="AB111" s="938"/>
      <c r="AC111" s="938"/>
      <c r="AD111" s="938"/>
      <c r="AE111" s="939"/>
      <c r="AF111" s="940" t="s">
        <v>448</v>
      </c>
      <c r="AG111" s="938"/>
      <c r="AH111" s="938"/>
      <c r="AI111" s="938"/>
      <c r="AJ111" s="939"/>
      <c r="AK111" s="940" t="s">
        <v>448</v>
      </c>
      <c r="AL111" s="938"/>
      <c r="AM111" s="938"/>
      <c r="AN111" s="938"/>
      <c r="AO111" s="939"/>
      <c r="AP111" s="941" t="s">
        <v>448</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t="s">
        <v>448</v>
      </c>
      <c r="BR111" s="926"/>
      <c r="BS111" s="926"/>
      <c r="BT111" s="926"/>
      <c r="BU111" s="926"/>
      <c r="BV111" s="926" t="s">
        <v>448</v>
      </c>
      <c r="BW111" s="926"/>
      <c r="BX111" s="926"/>
      <c r="BY111" s="926"/>
      <c r="BZ111" s="926"/>
      <c r="CA111" s="926" t="s">
        <v>451</v>
      </c>
      <c r="CB111" s="926"/>
      <c r="CC111" s="926"/>
      <c r="CD111" s="926"/>
      <c r="CE111" s="926"/>
      <c r="CF111" s="920" t="s">
        <v>421</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448</v>
      </c>
      <c r="DM111" s="926"/>
      <c r="DN111" s="926"/>
      <c r="DO111" s="926"/>
      <c r="DP111" s="926"/>
      <c r="DQ111" s="926" t="s">
        <v>448</v>
      </c>
      <c r="DR111" s="926"/>
      <c r="DS111" s="926"/>
      <c r="DT111" s="926"/>
      <c r="DU111" s="926"/>
      <c r="DV111" s="927" t="s">
        <v>448</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421</v>
      </c>
      <c r="AB112" s="959"/>
      <c r="AC112" s="959"/>
      <c r="AD112" s="959"/>
      <c r="AE112" s="960"/>
      <c r="AF112" s="961" t="s">
        <v>421</v>
      </c>
      <c r="AG112" s="959"/>
      <c r="AH112" s="959"/>
      <c r="AI112" s="959"/>
      <c r="AJ112" s="960"/>
      <c r="AK112" s="961" t="s">
        <v>417</v>
      </c>
      <c r="AL112" s="959"/>
      <c r="AM112" s="959"/>
      <c r="AN112" s="959"/>
      <c r="AO112" s="960"/>
      <c r="AP112" s="962" t="s">
        <v>417</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3195069</v>
      </c>
      <c r="BR112" s="926"/>
      <c r="BS112" s="926"/>
      <c r="BT112" s="926"/>
      <c r="BU112" s="926"/>
      <c r="BV112" s="926">
        <v>2830650</v>
      </c>
      <c r="BW112" s="926"/>
      <c r="BX112" s="926"/>
      <c r="BY112" s="926"/>
      <c r="BZ112" s="926"/>
      <c r="CA112" s="926">
        <v>2545869</v>
      </c>
      <c r="CB112" s="926"/>
      <c r="CC112" s="926"/>
      <c r="CD112" s="926"/>
      <c r="CE112" s="926"/>
      <c r="CF112" s="920">
        <v>25.1</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451</v>
      </c>
      <c r="DH112" s="926"/>
      <c r="DI112" s="926"/>
      <c r="DJ112" s="926"/>
      <c r="DK112" s="926"/>
      <c r="DL112" s="926" t="s">
        <v>421</v>
      </c>
      <c r="DM112" s="926"/>
      <c r="DN112" s="926"/>
      <c r="DO112" s="926"/>
      <c r="DP112" s="926"/>
      <c r="DQ112" s="926" t="s">
        <v>421</v>
      </c>
      <c r="DR112" s="926"/>
      <c r="DS112" s="926"/>
      <c r="DT112" s="926"/>
      <c r="DU112" s="926"/>
      <c r="DV112" s="927" t="s">
        <v>451</v>
      </c>
      <c r="DW112" s="927"/>
      <c r="DX112" s="927"/>
      <c r="DY112" s="927"/>
      <c r="DZ112" s="928"/>
    </row>
    <row r="113" spans="1:130" s="230" customFormat="1" ht="26.25" customHeight="1" x14ac:dyDescent="0.15">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251475</v>
      </c>
      <c r="AB113" s="938"/>
      <c r="AC113" s="938"/>
      <c r="AD113" s="938"/>
      <c r="AE113" s="939"/>
      <c r="AF113" s="940">
        <v>255394</v>
      </c>
      <c r="AG113" s="938"/>
      <c r="AH113" s="938"/>
      <c r="AI113" s="938"/>
      <c r="AJ113" s="939"/>
      <c r="AK113" s="940">
        <v>272979</v>
      </c>
      <c r="AL113" s="938"/>
      <c r="AM113" s="938"/>
      <c r="AN113" s="938"/>
      <c r="AO113" s="939"/>
      <c r="AP113" s="941">
        <v>2.7</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1010297</v>
      </c>
      <c r="BR113" s="926"/>
      <c r="BS113" s="926"/>
      <c r="BT113" s="926"/>
      <c r="BU113" s="926"/>
      <c r="BV113" s="926">
        <v>940503</v>
      </c>
      <c r="BW113" s="926"/>
      <c r="BX113" s="926"/>
      <c r="BY113" s="926"/>
      <c r="BZ113" s="926"/>
      <c r="CA113" s="926">
        <v>992146</v>
      </c>
      <c r="CB113" s="926"/>
      <c r="CC113" s="926"/>
      <c r="CD113" s="926"/>
      <c r="CE113" s="926"/>
      <c r="CF113" s="920">
        <v>9.8000000000000007</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417</v>
      </c>
      <c r="DH113" s="959"/>
      <c r="DI113" s="959"/>
      <c r="DJ113" s="959"/>
      <c r="DK113" s="960"/>
      <c r="DL113" s="961" t="s">
        <v>417</v>
      </c>
      <c r="DM113" s="959"/>
      <c r="DN113" s="959"/>
      <c r="DO113" s="959"/>
      <c r="DP113" s="960"/>
      <c r="DQ113" s="961" t="s">
        <v>451</v>
      </c>
      <c r="DR113" s="959"/>
      <c r="DS113" s="959"/>
      <c r="DT113" s="959"/>
      <c r="DU113" s="960"/>
      <c r="DV113" s="962" t="s">
        <v>451</v>
      </c>
      <c r="DW113" s="963"/>
      <c r="DX113" s="963"/>
      <c r="DY113" s="963"/>
      <c r="DZ113" s="964"/>
    </row>
    <row r="114" spans="1:130" s="230" customFormat="1" ht="26.25" customHeight="1" x14ac:dyDescent="0.15">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94769</v>
      </c>
      <c r="AB114" s="959"/>
      <c r="AC114" s="959"/>
      <c r="AD114" s="959"/>
      <c r="AE114" s="960"/>
      <c r="AF114" s="961">
        <v>79292</v>
      </c>
      <c r="AG114" s="959"/>
      <c r="AH114" s="959"/>
      <c r="AI114" s="959"/>
      <c r="AJ114" s="960"/>
      <c r="AK114" s="961">
        <v>75466</v>
      </c>
      <c r="AL114" s="959"/>
      <c r="AM114" s="959"/>
      <c r="AN114" s="959"/>
      <c r="AO114" s="960"/>
      <c r="AP114" s="962">
        <v>0.7</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688888</v>
      </c>
      <c r="BR114" s="926"/>
      <c r="BS114" s="926"/>
      <c r="BT114" s="926"/>
      <c r="BU114" s="926"/>
      <c r="BV114" s="926">
        <v>1230773</v>
      </c>
      <c r="BW114" s="926"/>
      <c r="BX114" s="926"/>
      <c r="BY114" s="926"/>
      <c r="BZ114" s="926"/>
      <c r="CA114" s="926">
        <v>1909439</v>
      </c>
      <c r="CB114" s="926"/>
      <c r="CC114" s="926"/>
      <c r="CD114" s="926"/>
      <c r="CE114" s="926"/>
      <c r="CF114" s="920">
        <v>18.8</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417</v>
      </c>
      <c r="DH114" s="959"/>
      <c r="DI114" s="959"/>
      <c r="DJ114" s="959"/>
      <c r="DK114" s="960"/>
      <c r="DL114" s="961" t="s">
        <v>448</v>
      </c>
      <c r="DM114" s="959"/>
      <c r="DN114" s="959"/>
      <c r="DO114" s="959"/>
      <c r="DP114" s="960"/>
      <c r="DQ114" s="961" t="s">
        <v>421</v>
      </c>
      <c r="DR114" s="959"/>
      <c r="DS114" s="959"/>
      <c r="DT114" s="959"/>
      <c r="DU114" s="960"/>
      <c r="DV114" s="962" t="s">
        <v>421</v>
      </c>
      <c r="DW114" s="963"/>
      <c r="DX114" s="963"/>
      <c r="DY114" s="963"/>
      <c r="DZ114" s="964"/>
    </row>
    <row r="115" spans="1:130" s="230" customFormat="1" ht="26.25" customHeight="1" x14ac:dyDescent="0.15">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9790</v>
      </c>
      <c r="AB115" s="938"/>
      <c r="AC115" s="938"/>
      <c r="AD115" s="938"/>
      <c r="AE115" s="939"/>
      <c r="AF115" s="940">
        <v>11372</v>
      </c>
      <c r="AG115" s="938"/>
      <c r="AH115" s="938"/>
      <c r="AI115" s="938"/>
      <c r="AJ115" s="939"/>
      <c r="AK115" s="940">
        <v>6277</v>
      </c>
      <c r="AL115" s="938"/>
      <c r="AM115" s="938"/>
      <c r="AN115" s="938"/>
      <c r="AO115" s="939"/>
      <c r="AP115" s="941">
        <v>0.1</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t="s">
        <v>451</v>
      </c>
      <c r="BR115" s="926"/>
      <c r="BS115" s="926"/>
      <c r="BT115" s="926"/>
      <c r="BU115" s="926"/>
      <c r="BV115" s="926" t="s">
        <v>417</v>
      </c>
      <c r="BW115" s="926"/>
      <c r="BX115" s="926"/>
      <c r="BY115" s="926"/>
      <c r="BZ115" s="926"/>
      <c r="CA115" s="926" t="s">
        <v>421</v>
      </c>
      <c r="CB115" s="926"/>
      <c r="CC115" s="926"/>
      <c r="CD115" s="926"/>
      <c r="CE115" s="926"/>
      <c r="CF115" s="920" t="s">
        <v>417</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417</v>
      </c>
      <c r="DH115" s="959"/>
      <c r="DI115" s="959"/>
      <c r="DJ115" s="959"/>
      <c r="DK115" s="960"/>
      <c r="DL115" s="961" t="s">
        <v>417</v>
      </c>
      <c r="DM115" s="959"/>
      <c r="DN115" s="959"/>
      <c r="DO115" s="959"/>
      <c r="DP115" s="960"/>
      <c r="DQ115" s="961" t="s">
        <v>421</v>
      </c>
      <c r="DR115" s="959"/>
      <c r="DS115" s="959"/>
      <c r="DT115" s="959"/>
      <c r="DU115" s="960"/>
      <c r="DV115" s="962" t="s">
        <v>448</v>
      </c>
      <c r="DW115" s="963"/>
      <c r="DX115" s="963"/>
      <c r="DY115" s="963"/>
      <c r="DZ115" s="964"/>
    </row>
    <row r="116" spans="1:130" s="230" customFormat="1" ht="26.25" customHeight="1" x14ac:dyDescent="0.15">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1897</v>
      </c>
      <c r="AB116" s="959"/>
      <c r="AC116" s="959"/>
      <c r="AD116" s="959"/>
      <c r="AE116" s="960"/>
      <c r="AF116" s="961" t="s">
        <v>451</v>
      </c>
      <c r="AG116" s="959"/>
      <c r="AH116" s="959"/>
      <c r="AI116" s="959"/>
      <c r="AJ116" s="960"/>
      <c r="AK116" s="961" t="s">
        <v>417</v>
      </c>
      <c r="AL116" s="959"/>
      <c r="AM116" s="959"/>
      <c r="AN116" s="959"/>
      <c r="AO116" s="960"/>
      <c r="AP116" s="962" t="s">
        <v>451</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451</v>
      </c>
      <c r="BR116" s="926"/>
      <c r="BS116" s="926"/>
      <c r="BT116" s="926"/>
      <c r="BU116" s="926"/>
      <c r="BV116" s="926" t="s">
        <v>417</v>
      </c>
      <c r="BW116" s="926"/>
      <c r="BX116" s="926"/>
      <c r="BY116" s="926"/>
      <c r="BZ116" s="926"/>
      <c r="CA116" s="926" t="s">
        <v>421</v>
      </c>
      <c r="CB116" s="926"/>
      <c r="CC116" s="926"/>
      <c r="CD116" s="926"/>
      <c r="CE116" s="926"/>
      <c r="CF116" s="920" t="s">
        <v>417</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451</v>
      </c>
      <c r="DH116" s="959"/>
      <c r="DI116" s="959"/>
      <c r="DJ116" s="959"/>
      <c r="DK116" s="960"/>
      <c r="DL116" s="961" t="s">
        <v>451</v>
      </c>
      <c r="DM116" s="959"/>
      <c r="DN116" s="959"/>
      <c r="DO116" s="959"/>
      <c r="DP116" s="960"/>
      <c r="DQ116" s="961" t="s">
        <v>451</v>
      </c>
      <c r="DR116" s="959"/>
      <c r="DS116" s="959"/>
      <c r="DT116" s="959"/>
      <c r="DU116" s="960"/>
      <c r="DV116" s="962" t="s">
        <v>451</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3189611</v>
      </c>
      <c r="AB117" s="979"/>
      <c r="AC117" s="979"/>
      <c r="AD117" s="979"/>
      <c r="AE117" s="980"/>
      <c r="AF117" s="981">
        <v>3261019</v>
      </c>
      <c r="AG117" s="979"/>
      <c r="AH117" s="979"/>
      <c r="AI117" s="979"/>
      <c r="AJ117" s="980"/>
      <c r="AK117" s="981">
        <v>3336267</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417</v>
      </c>
      <c r="BR117" s="926"/>
      <c r="BS117" s="926"/>
      <c r="BT117" s="926"/>
      <c r="BU117" s="926"/>
      <c r="BV117" s="926" t="s">
        <v>451</v>
      </c>
      <c r="BW117" s="926"/>
      <c r="BX117" s="926"/>
      <c r="BY117" s="926"/>
      <c r="BZ117" s="926"/>
      <c r="CA117" s="926" t="s">
        <v>471</v>
      </c>
      <c r="CB117" s="926"/>
      <c r="CC117" s="926"/>
      <c r="CD117" s="926"/>
      <c r="CE117" s="926"/>
      <c r="CF117" s="920" t="s">
        <v>472</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474</v>
      </c>
      <c r="DH117" s="959"/>
      <c r="DI117" s="959"/>
      <c r="DJ117" s="959"/>
      <c r="DK117" s="960"/>
      <c r="DL117" s="961" t="s">
        <v>471</v>
      </c>
      <c r="DM117" s="959"/>
      <c r="DN117" s="959"/>
      <c r="DO117" s="959"/>
      <c r="DP117" s="960"/>
      <c r="DQ117" s="961" t="s">
        <v>475</v>
      </c>
      <c r="DR117" s="959"/>
      <c r="DS117" s="959"/>
      <c r="DT117" s="959"/>
      <c r="DU117" s="960"/>
      <c r="DV117" s="962" t="s">
        <v>398</v>
      </c>
      <c r="DW117" s="963"/>
      <c r="DX117" s="963"/>
      <c r="DY117" s="963"/>
      <c r="DZ117" s="964"/>
    </row>
    <row r="118" spans="1:130" s="230" customFormat="1" ht="26.25" customHeight="1" x14ac:dyDescent="0.15">
      <c r="A118" s="912" t="s">
        <v>443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440</v>
      </c>
      <c r="AB118" s="893"/>
      <c r="AC118" s="893"/>
      <c r="AD118" s="893"/>
      <c r="AE118" s="894"/>
      <c r="AF118" s="892" t="s">
        <v>441</v>
      </c>
      <c r="AG118" s="893"/>
      <c r="AH118" s="893"/>
      <c r="AI118" s="893"/>
      <c r="AJ118" s="894"/>
      <c r="AK118" s="892" t="s">
        <v>313</v>
      </c>
      <c r="AL118" s="893"/>
      <c r="AM118" s="893"/>
      <c r="AN118" s="893"/>
      <c r="AO118" s="894"/>
      <c r="AP118" s="970" t="s">
        <v>442</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139</v>
      </c>
      <c r="BR118" s="1000"/>
      <c r="BS118" s="1000"/>
      <c r="BT118" s="1000"/>
      <c r="BU118" s="1000"/>
      <c r="BV118" s="1000" t="s">
        <v>398</v>
      </c>
      <c r="BW118" s="1000"/>
      <c r="BX118" s="1000"/>
      <c r="BY118" s="1000"/>
      <c r="BZ118" s="1000"/>
      <c r="CA118" s="1000" t="s">
        <v>472</v>
      </c>
      <c r="CB118" s="1000"/>
      <c r="CC118" s="1000"/>
      <c r="CD118" s="1000"/>
      <c r="CE118" s="1000"/>
      <c r="CF118" s="920" t="s">
        <v>451</v>
      </c>
      <c r="CG118" s="921"/>
      <c r="CH118" s="921"/>
      <c r="CI118" s="921"/>
      <c r="CJ118" s="921"/>
      <c r="CK118" s="948"/>
      <c r="CL118" s="949"/>
      <c r="CM118" s="922" t="s">
        <v>477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451</v>
      </c>
      <c r="DH118" s="959"/>
      <c r="DI118" s="959"/>
      <c r="DJ118" s="959"/>
      <c r="DK118" s="960"/>
      <c r="DL118" s="961" t="s">
        <v>471</v>
      </c>
      <c r="DM118" s="959"/>
      <c r="DN118" s="959"/>
      <c r="DO118" s="959"/>
      <c r="DP118" s="960"/>
      <c r="DQ118" s="961" t="s">
        <v>417</v>
      </c>
      <c r="DR118" s="959"/>
      <c r="DS118" s="959"/>
      <c r="DT118" s="959"/>
      <c r="DU118" s="960"/>
      <c r="DV118" s="962" t="s">
        <v>417</v>
      </c>
      <c r="DW118" s="963"/>
      <c r="DX118" s="963"/>
      <c r="DY118" s="963"/>
      <c r="DZ118" s="964"/>
    </row>
    <row r="119" spans="1:130" s="230" customFormat="1" ht="26.25" customHeight="1" x14ac:dyDescent="0.15">
      <c r="A119" s="1056" t="s">
        <v>446</v>
      </c>
      <c r="B119" s="947"/>
      <c r="C119" s="929" t="s">
        <v>447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478</v>
      </c>
      <c r="AB119" s="900"/>
      <c r="AC119" s="900"/>
      <c r="AD119" s="900"/>
      <c r="AE119" s="901"/>
      <c r="AF119" s="902" t="s">
        <v>139</v>
      </c>
      <c r="AG119" s="900"/>
      <c r="AH119" s="900"/>
      <c r="AI119" s="900"/>
      <c r="AJ119" s="901"/>
      <c r="AK119" s="902" t="s">
        <v>417</v>
      </c>
      <c r="AL119" s="900"/>
      <c r="AM119" s="900"/>
      <c r="AN119" s="900"/>
      <c r="AO119" s="901"/>
      <c r="AP119" s="903" t="s">
        <v>417</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479</v>
      </c>
      <c r="BP119" s="1005"/>
      <c r="BQ119" s="999">
        <v>32123739</v>
      </c>
      <c r="BR119" s="1000"/>
      <c r="BS119" s="1000"/>
      <c r="BT119" s="1000"/>
      <c r="BU119" s="1000"/>
      <c r="BV119" s="1000">
        <v>31298208</v>
      </c>
      <c r="BW119" s="1000"/>
      <c r="BX119" s="1000"/>
      <c r="BY119" s="1000"/>
      <c r="BZ119" s="1000"/>
      <c r="CA119" s="1000">
        <v>30591054</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474</v>
      </c>
      <c r="DH119" s="986"/>
      <c r="DI119" s="986"/>
      <c r="DJ119" s="986"/>
      <c r="DK119" s="987"/>
      <c r="DL119" s="985" t="s">
        <v>478</v>
      </c>
      <c r="DM119" s="986"/>
      <c r="DN119" s="986"/>
      <c r="DO119" s="986"/>
      <c r="DP119" s="987"/>
      <c r="DQ119" s="985" t="s">
        <v>451</v>
      </c>
      <c r="DR119" s="986"/>
      <c r="DS119" s="986"/>
      <c r="DT119" s="986"/>
      <c r="DU119" s="987"/>
      <c r="DV119" s="988" t="s">
        <v>417</v>
      </c>
      <c r="DW119" s="989"/>
      <c r="DX119" s="989"/>
      <c r="DY119" s="989"/>
      <c r="DZ119" s="990"/>
    </row>
    <row r="120" spans="1:130" s="230" customFormat="1" ht="26.25" customHeight="1" x14ac:dyDescent="0.15">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471</v>
      </c>
      <c r="AB120" s="959"/>
      <c r="AC120" s="959"/>
      <c r="AD120" s="959"/>
      <c r="AE120" s="960"/>
      <c r="AF120" s="961" t="s">
        <v>474</v>
      </c>
      <c r="AG120" s="959"/>
      <c r="AH120" s="959"/>
      <c r="AI120" s="959"/>
      <c r="AJ120" s="960"/>
      <c r="AK120" s="961" t="s">
        <v>451</v>
      </c>
      <c r="AL120" s="959"/>
      <c r="AM120" s="959"/>
      <c r="AN120" s="959"/>
      <c r="AO120" s="960"/>
      <c r="AP120" s="962" t="s">
        <v>398</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5330997</v>
      </c>
      <c r="BR120" s="931"/>
      <c r="BS120" s="931"/>
      <c r="BT120" s="931"/>
      <c r="BU120" s="931"/>
      <c r="BV120" s="931">
        <v>6331991</v>
      </c>
      <c r="BW120" s="931"/>
      <c r="BX120" s="931"/>
      <c r="BY120" s="931"/>
      <c r="BZ120" s="931"/>
      <c r="CA120" s="931">
        <v>7069242</v>
      </c>
      <c r="CB120" s="931"/>
      <c r="CC120" s="931"/>
      <c r="CD120" s="931"/>
      <c r="CE120" s="931"/>
      <c r="CF120" s="944">
        <v>69.7</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1623255</v>
      </c>
      <c r="DH120" s="931"/>
      <c r="DI120" s="931"/>
      <c r="DJ120" s="931"/>
      <c r="DK120" s="931"/>
      <c r="DL120" s="931">
        <v>1544442</v>
      </c>
      <c r="DM120" s="931"/>
      <c r="DN120" s="931"/>
      <c r="DO120" s="931"/>
      <c r="DP120" s="931"/>
      <c r="DQ120" s="931">
        <v>1486509</v>
      </c>
      <c r="DR120" s="931"/>
      <c r="DS120" s="931"/>
      <c r="DT120" s="931"/>
      <c r="DU120" s="931"/>
      <c r="DV120" s="932">
        <v>14.7</v>
      </c>
      <c r="DW120" s="932"/>
      <c r="DX120" s="932"/>
      <c r="DY120" s="932"/>
      <c r="DZ120" s="933"/>
    </row>
    <row r="121" spans="1:130" s="230" customFormat="1" ht="26.25" customHeight="1" x14ac:dyDescent="0.15">
      <c r="A121" s="1057"/>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472</v>
      </c>
      <c r="AB121" s="959"/>
      <c r="AC121" s="959"/>
      <c r="AD121" s="959"/>
      <c r="AE121" s="960"/>
      <c r="AF121" s="961" t="s">
        <v>478</v>
      </c>
      <c r="AG121" s="959"/>
      <c r="AH121" s="959"/>
      <c r="AI121" s="959"/>
      <c r="AJ121" s="960"/>
      <c r="AK121" s="961" t="s">
        <v>451</v>
      </c>
      <c r="AL121" s="959"/>
      <c r="AM121" s="959"/>
      <c r="AN121" s="959"/>
      <c r="AO121" s="960"/>
      <c r="AP121" s="962" t="s">
        <v>472</v>
      </c>
      <c r="AQ121" s="963"/>
      <c r="AR121" s="963"/>
      <c r="AS121" s="963"/>
      <c r="AT121" s="964"/>
      <c r="AU121" s="994"/>
      <c r="AV121" s="995"/>
      <c r="AW121" s="995"/>
      <c r="AX121" s="995"/>
      <c r="AY121" s="996"/>
      <c r="AZ121" s="922" t="s">
        <v>486</v>
      </c>
      <c r="BA121" s="923"/>
      <c r="BB121" s="923"/>
      <c r="BC121" s="923"/>
      <c r="BD121" s="923"/>
      <c r="BE121" s="923"/>
      <c r="BF121" s="923"/>
      <c r="BG121" s="923"/>
      <c r="BH121" s="923"/>
      <c r="BI121" s="923"/>
      <c r="BJ121" s="923"/>
      <c r="BK121" s="923"/>
      <c r="BL121" s="923"/>
      <c r="BM121" s="923"/>
      <c r="BN121" s="923"/>
      <c r="BO121" s="923"/>
      <c r="BP121" s="924"/>
      <c r="BQ121" s="925">
        <v>775557</v>
      </c>
      <c r="BR121" s="926"/>
      <c r="BS121" s="926"/>
      <c r="BT121" s="926"/>
      <c r="BU121" s="926"/>
      <c r="BV121" s="926">
        <v>848732</v>
      </c>
      <c r="BW121" s="926"/>
      <c r="BX121" s="926"/>
      <c r="BY121" s="926"/>
      <c r="BZ121" s="926"/>
      <c r="CA121" s="926">
        <v>1018653</v>
      </c>
      <c r="CB121" s="926"/>
      <c r="CC121" s="926"/>
      <c r="CD121" s="926"/>
      <c r="CE121" s="926"/>
      <c r="CF121" s="920">
        <v>10</v>
      </c>
      <c r="CG121" s="921"/>
      <c r="CH121" s="921"/>
      <c r="CI121" s="921"/>
      <c r="CJ121" s="921"/>
      <c r="CK121" s="1009"/>
      <c r="CL121" s="1010"/>
      <c r="CM121" s="1010"/>
      <c r="CN121" s="1010"/>
      <c r="CO121" s="1011"/>
      <c r="CP121" s="1019" t="s">
        <v>487</v>
      </c>
      <c r="CQ121" s="1020"/>
      <c r="CR121" s="1020"/>
      <c r="CS121" s="1020"/>
      <c r="CT121" s="1020"/>
      <c r="CU121" s="1020"/>
      <c r="CV121" s="1020"/>
      <c r="CW121" s="1020"/>
      <c r="CX121" s="1020"/>
      <c r="CY121" s="1020"/>
      <c r="CZ121" s="1020"/>
      <c r="DA121" s="1020"/>
      <c r="DB121" s="1020"/>
      <c r="DC121" s="1020"/>
      <c r="DD121" s="1020"/>
      <c r="DE121" s="1020"/>
      <c r="DF121" s="1021"/>
      <c r="DG121" s="925">
        <v>1571814</v>
      </c>
      <c r="DH121" s="926"/>
      <c r="DI121" s="926"/>
      <c r="DJ121" s="926"/>
      <c r="DK121" s="926"/>
      <c r="DL121" s="926">
        <v>1286208</v>
      </c>
      <c r="DM121" s="926"/>
      <c r="DN121" s="926"/>
      <c r="DO121" s="926"/>
      <c r="DP121" s="926"/>
      <c r="DQ121" s="926">
        <v>1059360</v>
      </c>
      <c r="DR121" s="926"/>
      <c r="DS121" s="926"/>
      <c r="DT121" s="926"/>
      <c r="DU121" s="926"/>
      <c r="DV121" s="927">
        <v>10.4</v>
      </c>
      <c r="DW121" s="927"/>
      <c r="DX121" s="927"/>
      <c r="DY121" s="927"/>
      <c r="DZ121" s="928"/>
    </row>
    <row r="122" spans="1:130" s="230" customFormat="1" ht="26.25" customHeight="1" x14ac:dyDescent="0.15">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478</v>
      </c>
      <c r="AB122" s="959"/>
      <c r="AC122" s="959"/>
      <c r="AD122" s="959"/>
      <c r="AE122" s="960"/>
      <c r="AF122" s="961" t="s">
        <v>417</v>
      </c>
      <c r="AG122" s="959"/>
      <c r="AH122" s="959"/>
      <c r="AI122" s="959"/>
      <c r="AJ122" s="960"/>
      <c r="AK122" s="961" t="s">
        <v>474</v>
      </c>
      <c r="AL122" s="959"/>
      <c r="AM122" s="959"/>
      <c r="AN122" s="959"/>
      <c r="AO122" s="960"/>
      <c r="AP122" s="962" t="s">
        <v>471</v>
      </c>
      <c r="AQ122" s="963"/>
      <c r="AR122" s="963"/>
      <c r="AS122" s="963"/>
      <c r="AT122" s="964"/>
      <c r="AU122" s="994"/>
      <c r="AV122" s="995"/>
      <c r="AW122" s="995"/>
      <c r="AX122" s="995"/>
      <c r="AY122" s="996"/>
      <c r="AZ122" s="973" t="s">
        <v>488</v>
      </c>
      <c r="BA122" s="965"/>
      <c r="BB122" s="965"/>
      <c r="BC122" s="965"/>
      <c r="BD122" s="965"/>
      <c r="BE122" s="965"/>
      <c r="BF122" s="965"/>
      <c r="BG122" s="965"/>
      <c r="BH122" s="965"/>
      <c r="BI122" s="965"/>
      <c r="BJ122" s="965"/>
      <c r="BK122" s="965"/>
      <c r="BL122" s="965"/>
      <c r="BM122" s="965"/>
      <c r="BN122" s="965"/>
      <c r="BO122" s="965"/>
      <c r="BP122" s="966"/>
      <c r="BQ122" s="999">
        <v>22737474</v>
      </c>
      <c r="BR122" s="1000"/>
      <c r="BS122" s="1000"/>
      <c r="BT122" s="1000"/>
      <c r="BU122" s="1000"/>
      <c r="BV122" s="1000">
        <v>21734875</v>
      </c>
      <c r="BW122" s="1000"/>
      <c r="BX122" s="1000"/>
      <c r="BY122" s="1000"/>
      <c r="BZ122" s="1000"/>
      <c r="CA122" s="1000">
        <v>20615769</v>
      </c>
      <c r="CB122" s="1000"/>
      <c r="CC122" s="1000"/>
      <c r="CD122" s="1000"/>
      <c r="CE122" s="1000"/>
      <c r="CF122" s="1017">
        <v>203.2</v>
      </c>
      <c r="CG122" s="1018"/>
      <c r="CH122" s="1018"/>
      <c r="CI122" s="1018"/>
      <c r="CJ122" s="1018"/>
      <c r="CK122" s="1009"/>
      <c r="CL122" s="1010"/>
      <c r="CM122" s="1010"/>
      <c r="CN122" s="1010"/>
      <c r="CO122" s="1011"/>
      <c r="CP122" s="1019" t="s">
        <v>489</v>
      </c>
      <c r="CQ122" s="1020"/>
      <c r="CR122" s="1020"/>
      <c r="CS122" s="1020"/>
      <c r="CT122" s="1020"/>
      <c r="CU122" s="1020"/>
      <c r="CV122" s="1020"/>
      <c r="CW122" s="1020"/>
      <c r="CX122" s="1020"/>
      <c r="CY122" s="1020"/>
      <c r="CZ122" s="1020"/>
      <c r="DA122" s="1020"/>
      <c r="DB122" s="1020"/>
      <c r="DC122" s="1020"/>
      <c r="DD122" s="1020"/>
      <c r="DE122" s="1020"/>
      <c r="DF122" s="1021"/>
      <c r="DG122" s="925" t="s">
        <v>471</v>
      </c>
      <c r="DH122" s="926"/>
      <c r="DI122" s="926"/>
      <c r="DJ122" s="926"/>
      <c r="DK122" s="926"/>
      <c r="DL122" s="926" t="s">
        <v>472</v>
      </c>
      <c r="DM122" s="926"/>
      <c r="DN122" s="926"/>
      <c r="DO122" s="926"/>
      <c r="DP122" s="926"/>
      <c r="DQ122" s="926" t="s">
        <v>474</v>
      </c>
      <c r="DR122" s="926"/>
      <c r="DS122" s="926"/>
      <c r="DT122" s="926"/>
      <c r="DU122" s="926"/>
      <c r="DV122" s="927" t="s">
        <v>472</v>
      </c>
      <c r="DW122" s="927"/>
      <c r="DX122" s="927"/>
      <c r="DY122" s="927"/>
      <c r="DZ122" s="928"/>
    </row>
    <row r="123" spans="1:130" s="230" customFormat="1" ht="26.25" customHeight="1" x14ac:dyDescent="0.15">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139</v>
      </c>
      <c r="AB123" s="959"/>
      <c r="AC123" s="959"/>
      <c r="AD123" s="959"/>
      <c r="AE123" s="960"/>
      <c r="AF123" s="961" t="s">
        <v>474</v>
      </c>
      <c r="AG123" s="959"/>
      <c r="AH123" s="959"/>
      <c r="AI123" s="959"/>
      <c r="AJ123" s="960"/>
      <c r="AK123" s="961" t="s">
        <v>474</v>
      </c>
      <c r="AL123" s="959"/>
      <c r="AM123" s="959"/>
      <c r="AN123" s="959"/>
      <c r="AO123" s="960"/>
      <c r="AP123" s="962" t="s">
        <v>475</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490</v>
      </c>
      <c r="BP123" s="1005"/>
      <c r="BQ123" s="1063">
        <v>28844028</v>
      </c>
      <c r="BR123" s="1064"/>
      <c r="BS123" s="1064"/>
      <c r="BT123" s="1064"/>
      <c r="BU123" s="1064"/>
      <c r="BV123" s="1064">
        <v>28915598</v>
      </c>
      <c r="BW123" s="1064"/>
      <c r="BX123" s="1064"/>
      <c r="BY123" s="1064"/>
      <c r="BZ123" s="1064"/>
      <c r="CA123" s="1064">
        <v>28703664</v>
      </c>
      <c r="CB123" s="1064"/>
      <c r="CC123" s="1064"/>
      <c r="CD123" s="1064"/>
      <c r="CE123" s="1064"/>
      <c r="CF123" s="1001"/>
      <c r="CG123" s="1002"/>
      <c r="CH123" s="1002"/>
      <c r="CI123" s="1002"/>
      <c r="CJ123" s="1003"/>
      <c r="CK123" s="1009"/>
      <c r="CL123" s="1010"/>
      <c r="CM123" s="1010"/>
      <c r="CN123" s="1010"/>
      <c r="CO123" s="1011"/>
      <c r="CP123" s="1019" t="s">
        <v>491</v>
      </c>
      <c r="CQ123" s="1020"/>
      <c r="CR123" s="1020"/>
      <c r="CS123" s="1020"/>
      <c r="CT123" s="1020"/>
      <c r="CU123" s="1020"/>
      <c r="CV123" s="1020"/>
      <c r="CW123" s="1020"/>
      <c r="CX123" s="1020"/>
      <c r="CY123" s="1020"/>
      <c r="CZ123" s="1020"/>
      <c r="DA123" s="1020"/>
      <c r="DB123" s="1020"/>
      <c r="DC123" s="1020"/>
      <c r="DD123" s="1020"/>
      <c r="DE123" s="1020"/>
      <c r="DF123" s="1021"/>
      <c r="DG123" s="958" t="s">
        <v>492</v>
      </c>
      <c r="DH123" s="959"/>
      <c r="DI123" s="959"/>
      <c r="DJ123" s="959"/>
      <c r="DK123" s="960"/>
      <c r="DL123" s="961" t="s">
        <v>471</v>
      </c>
      <c r="DM123" s="959"/>
      <c r="DN123" s="959"/>
      <c r="DO123" s="959"/>
      <c r="DP123" s="960"/>
      <c r="DQ123" s="961" t="s">
        <v>417</v>
      </c>
      <c r="DR123" s="959"/>
      <c r="DS123" s="959"/>
      <c r="DT123" s="959"/>
      <c r="DU123" s="960"/>
      <c r="DV123" s="962" t="s">
        <v>478</v>
      </c>
      <c r="DW123" s="963"/>
      <c r="DX123" s="963"/>
      <c r="DY123" s="963"/>
      <c r="DZ123" s="964"/>
    </row>
    <row r="124" spans="1:130" s="230" customFormat="1" ht="26.25" customHeight="1" thickBot="1" x14ac:dyDescent="0.2">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471</v>
      </c>
      <c r="AB124" s="959"/>
      <c r="AC124" s="959"/>
      <c r="AD124" s="959"/>
      <c r="AE124" s="960"/>
      <c r="AF124" s="961" t="s">
        <v>451</v>
      </c>
      <c r="AG124" s="959"/>
      <c r="AH124" s="959"/>
      <c r="AI124" s="959"/>
      <c r="AJ124" s="960"/>
      <c r="AK124" s="961" t="s">
        <v>398</v>
      </c>
      <c r="AL124" s="959"/>
      <c r="AM124" s="959"/>
      <c r="AN124" s="959"/>
      <c r="AO124" s="960"/>
      <c r="AP124" s="962" t="s">
        <v>451</v>
      </c>
      <c r="AQ124" s="963"/>
      <c r="AR124" s="963"/>
      <c r="AS124" s="963"/>
      <c r="AT124" s="964"/>
      <c r="AU124" s="1059" t="s">
        <v>493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32.799999999999997</v>
      </c>
      <c r="BR124" s="1027"/>
      <c r="BS124" s="1027"/>
      <c r="BT124" s="1027"/>
      <c r="BU124" s="1027"/>
      <c r="BV124" s="1027">
        <v>22.8</v>
      </c>
      <c r="BW124" s="1027"/>
      <c r="BX124" s="1027"/>
      <c r="BY124" s="1027"/>
      <c r="BZ124" s="1027"/>
      <c r="CA124" s="1027">
        <v>18.600000000000001</v>
      </c>
      <c r="CB124" s="1027"/>
      <c r="CC124" s="1027"/>
      <c r="CD124" s="1027"/>
      <c r="CE124" s="1027"/>
      <c r="CF124" s="1028"/>
      <c r="CG124" s="1029"/>
      <c r="CH124" s="1029"/>
      <c r="CI124" s="1029"/>
      <c r="CJ124" s="1030"/>
      <c r="CK124" s="1012"/>
      <c r="CL124" s="1012"/>
      <c r="CM124" s="1012"/>
      <c r="CN124" s="1012"/>
      <c r="CO124" s="1013"/>
      <c r="CP124" s="1019" t="s">
        <v>494</v>
      </c>
      <c r="CQ124" s="1020"/>
      <c r="CR124" s="1020"/>
      <c r="CS124" s="1020"/>
      <c r="CT124" s="1020"/>
      <c r="CU124" s="1020"/>
      <c r="CV124" s="1020"/>
      <c r="CW124" s="1020"/>
      <c r="CX124" s="1020"/>
      <c r="CY124" s="1020"/>
      <c r="CZ124" s="1020"/>
      <c r="DA124" s="1020"/>
      <c r="DB124" s="1020"/>
      <c r="DC124" s="1020"/>
      <c r="DD124" s="1020"/>
      <c r="DE124" s="1020"/>
      <c r="DF124" s="1021"/>
      <c r="DG124" s="1004" t="s">
        <v>471</v>
      </c>
      <c r="DH124" s="986"/>
      <c r="DI124" s="986"/>
      <c r="DJ124" s="986"/>
      <c r="DK124" s="987"/>
      <c r="DL124" s="985" t="s">
        <v>475</v>
      </c>
      <c r="DM124" s="986"/>
      <c r="DN124" s="986"/>
      <c r="DO124" s="986"/>
      <c r="DP124" s="987"/>
      <c r="DQ124" s="985" t="s">
        <v>478</v>
      </c>
      <c r="DR124" s="986"/>
      <c r="DS124" s="986"/>
      <c r="DT124" s="986"/>
      <c r="DU124" s="987"/>
      <c r="DV124" s="988" t="s">
        <v>139</v>
      </c>
      <c r="DW124" s="989"/>
      <c r="DX124" s="989"/>
      <c r="DY124" s="989"/>
      <c r="DZ124" s="990"/>
    </row>
    <row r="125" spans="1:130" s="230" customFormat="1" ht="26.25" customHeight="1" x14ac:dyDescent="0.15">
      <c r="A125" s="1057"/>
      <c r="B125" s="949"/>
      <c r="C125" s="922" t="s">
        <v>477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451</v>
      </c>
      <c r="AB125" s="959"/>
      <c r="AC125" s="959"/>
      <c r="AD125" s="959"/>
      <c r="AE125" s="960"/>
      <c r="AF125" s="961" t="s">
        <v>417</v>
      </c>
      <c r="AG125" s="959"/>
      <c r="AH125" s="959"/>
      <c r="AI125" s="959"/>
      <c r="AJ125" s="960"/>
      <c r="AK125" s="961" t="s">
        <v>478</v>
      </c>
      <c r="AL125" s="959"/>
      <c r="AM125" s="959"/>
      <c r="AN125" s="959"/>
      <c r="AO125" s="960"/>
      <c r="AP125" s="962" t="s">
        <v>472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139</v>
      </c>
      <c r="DH125" s="931"/>
      <c r="DI125" s="931"/>
      <c r="DJ125" s="931"/>
      <c r="DK125" s="931"/>
      <c r="DL125" s="931" t="s">
        <v>471</v>
      </c>
      <c r="DM125" s="931"/>
      <c r="DN125" s="931"/>
      <c r="DO125" s="931"/>
      <c r="DP125" s="931"/>
      <c r="DQ125" s="931" t="s">
        <v>472</v>
      </c>
      <c r="DR125" s="931"/>
      <c r="DS125" s="931"/>
      <c r="DT125" s="931"/>
      <c r="DU125" s="931"/>
      <c r="DV125" s="932" t="s">
        <v>139</v>
      </c>
      <c r="DW125" s="932"/>
      <c r="DX125" s="932"/>
      <c r="DY125" s="932"/>
      <c r="DZ125" s="933"/>
    </row>
    <row r="126" spans="1:130" s="230" customFormat="1" ht="26.25" customHeight="1" thickBot="1" x14ac:dyDescent="0.2">
      <c r="A126" s="1057"/>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451</v>
      </c>
      <c r="AB126" s="959"/>
      <c r="AC126" s="959"/>
      <c r="AD126" s="959"/>
      <c r="AE126" s="960"/>
      <c r="AF126" s="961" t="s">
        <v>474</v>
      </c>
      <c r="AG126" s="959"/>
      <c r="AH126" s="959"/>
      <c r="AI126" s="959"/>
      <c r="AJ126" s="960"/>
      <c r="AK126" s="961" t="s">
        <v>451</v>
      </c>
      <c r="AL126" s="959"/>
      <c r="AM126" s="959"/>
      <c r="AN126" s="959"/>
      <c r="AO126" s="960"/>
      <c r="AP126" s="962" t="s">
        <v>472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478</v>
      </c>
      <c r="DH126" s="926"/>
      <c r="DI126" s="926"/>
      <c r="DJ126" s="926"/>
      <c r="DK126" s="926"/>
      <c r="DL126" s="926" t="s">
        <v>139</v>
      </c>
      <c r="DM126" s="926"/>
      <c r="DN126" s="926"/>
      <c r="DO126" s="926"/>
      <c r="DP126" s="926"/>
      <c r="DQ126" s="926" t="s">
        <v>475</v>
      </c>
      <c r="DR126" s="926"/>
      <c r="DS126" s="926"/>
      <c r="DT126" s="926"/>
      <c r="DU126" s="926"/>
      <c r="DV126" s="927" t="s">
        <v>478</v>
      </c>
      <c r="DW126" s="927"/>
      <c r="DX126" s="927"/>
      <c r="DY126" s="927"/>
      <c r="DZ126" s="928"/>
    </row>
    <row r="127" spans="1:130" s="230" customFormat="1" ht="26.25" customHeight="1" x14ac:dyDescent="0.15">
      <c r="A127" s="1058"/>
      <c r="B127" s="951"/>
      <c r="C127" s="973" t="s">
        <v>498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9790</v>
      </c>
      <c r="AB127" s="959"/>
      <c r="AC127" s="959"/>
      <c r="AD127" s="959"/>
      <c r="AE127" s="960"/>
      <c r="AF127" s="961">
        <v>11372</v>
      </c>
      <c r="AG127" s="959"/>
      <c r="AH127" s="959"/>
      <c r="AI127" s="959"/>
      <c r="AJ127" s="960"/>
      <c r="AK127" s="961">
        <v>6277</v>
      </c>
      <c r="AL127" s="959"/>
      <c r="AM127" s="959"/>
      <c r="AN127" s="959"/>
      <c r="AO127" s="960"/>
      <c r="AP127" s="962">
        <v>0.1</v>
      </c>
      <c r="AQ127" s="963"/>
      <c r="AR127" s="963"/>
      <c r="AS127" s="963"/>
      <c r="AT127" s="964"/>
      <c r="AU127" s="232"/>
      <c r="AV127" s="232"/>
      <c r="AW127" s="232"/>
      <c r="AX127" s="1031" t="s">
        <v>499</v>
      </c>
      <c r="AY127" s="1032"/>
      <c r="AZ127" s="1032"/>
      <c r="BA127" s="1032"/>
      <c r="BB127" s="1032"/>
      <c r="BC127" s="1032"/>
      <c r="BD127" s="1032"/>
      <c r="BE127" s="1033"/>
      <c r="BF127" s="1034" t="s">
        <v>500</v>
      </c>
      <c r="BG127" s="1032"/>
      <c r="BH127" s="1032"/>
      <c r="BI127" s="1032"/>
      <c r="BJ127" s="1032"/>
      <c r="BK127" s="1032"/>
      <c r="BL127" s="1033"/>
      <c r="BM127" s="1034" t="s">
        <v>501</v>
      </c>
      <c r="BN127" s="1032"/>
      <c r="BO127" s="1032"/>
      <c r="BP127" s="1032"/>
      <c r="BQ127" s="1032"/>
      <c r="BR127" s="1032"/>
      <c r="BS127" s="1033"/>
      <c r="BT127" s="1034" t="s">
        <v>502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503</v>
      </c>
      <c r="CQ127" s="923"/>
      <c r="CR127" s="923"/>
      <c r="CS127" s="923"/>
      <c r="CT127" s="923"/>
      <c r="CU127" s="923"/>
      <c r="CV127" s="923"/>
      <c r="CW127" s="923"/>
      <c r="CX127" s="923"/>
      <c r="CY127" s="923"/>
      <c r="CZ127" s="923"/>
      <c r="DA127" s="923"/>
      <c r="DB127" s="923"/>
      <c r="DC127" s="923"/>
      <c r="DD127" s="923"/>
      <c r="DE127" s="923"/>
      <c r="DF127" s="924"/>
      <c r="DG127" s="925" t="s">
        <v>139</v>
      </c>
      <c r="DH127" s="926"/>
      <c r="DI127" s="926"/>
      <c r="DJ127" s="926"/>
      <c r="DK127" s="926"/>
      <c r="DL127" s="926" t="s">
        <v>471</v>
      </c>
      <c r="DM127" s="926"/>
      <c r="DN127" s="926"/>
      <c r="DO127" s="926"/>
      <c r="DP127" s="926"/>
      <c r="DQ127" s="926" t="s">
        <v>474</v>
      </c>
      <c r="DR127" s="926"/>
      <c r="DS127" s="926"/>
      <c r="DT127" s="926"/>
      <c r="DU127" s="926"/>
      <c r="DV127" s="927" t="s">
        <v>451</v>
      </c>
      <c r="DW127" s="927"/>
      <c r="DX127" s="927"/>
      <c r="DY127" s="927"/>
      <c r="DZ127" s="928"/>
    </row>
    <row r="128" spans="1:130" s="230" customFormat="1" ht="26.25" customHeight="1" thickBot="1" x14ac:dyDescent="0.2">
      <c r="A128" s="1041" t="s">
        <v>504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505</v>
      </c>
      <c r="X128" s="1043"/>
      <c r="Y128" s="1043"/>
      <c r="Z128" s="1044"/>
      <c r="AA128" s="1045">
        <v>88394</v>
      </c>
      <c r="AB128" s="1046"/>
      <c r="AC128" s="1046"/>
      <c r="AD128" s="1046"/>
      <c r="AE128" s="1047"/>
      <c r="AF128" s="1048">
        <v>91300</v>
      </c>
      <c r="AG128" s="1046"/>
      <c r="AH128" s="1046"/>
      <c r="AI128" s="1046"/>
      <c r="AJ128" s="1047"/>
      <c r="AK128" s="1048">
        <v>85252</v>
      </c>
      <c r="AL128" s="1046"/>
      <c r="AM128" s="1046"/>
      <c r="AN128" s="1046"/>
      <c r="AO128" s="1047"/>
      <c r="AP128" s="1049"/>
      <c r="AQ128" s="1050"/>
      <c r="AR128" s="1050"/>
      <c r="AS128" s="1050"/>
      <c r="AT128" s="1051"/>
      <c r="AU128" s="232"/>
      <c r="AV128" s="232"/>
      <c r="AW128" s="232"/>
      <c r="AX128" s="896" t="s">
        <v>506</v>
      </c>
      <c r="AY128" s="897"/>
      <c r="AZ128" s="897"/>
      <c r="BA128" s="897"/>
      <c r="BB128" s="897"/>
      <c r="BC128" s="897"/>
      <c r="BD128" s="897"/>
      <c r="BE128" s="898"/>
      <c r="BF128" s="1052" t="s">
        <v>472</v>
      </c>
      <c r="BG128" s="1053"/>
      <c r="BH128" s="1053"/>
      <c r="BI128" s="1053"/>
      <c r="BJ128" s="1053"/>
      <c r="BK128" s="1053"/>
      <c r="BL128" s="1054"/>
      <c r="BM128" s="1052">
        <v>12.98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507</v>
      </c>
      <c r="CQ128" s="726"/>
      <c r="CR128" s="726"/>
      <c r="CS128" s="726"/>
      <c r="CT128" s="726"/>
      <c r="CU128" s="726"/>
      <c r="CV128" s="726"/>
      <c r="CW128" s="726"/>
      <c r="CX128" s="726"/>
      <c r="CY128" s="726"/>
      <c r="CZ128" s="726"/>
      <c r="DA128" s="726"/>
      <c r="DB128" s="726"/>
      <c r="DC128" s="726"/>
      <c r="DD128" s="726"/>
      <c r="DE128" s="726"/>
      <c r="DF128" s="1036"/>
      <c r="DG128" s="1037" t="s">
        <v>471</v>
      </c>
      <c r="DH128" s="1038"/>
      <c r="DI128" s="1038"/>
      <c r="DJ128" s="1038"/>
      <c r="DK128" s="1038"/>
      <c r="DL128" s="1038" t="s">
        <v>472</v>
      </c>
      <c r="DM128" s="1038"/>
      <c r="DN128" s="1038"/>
      <c r="DO128" s="1038"/>
      <c r="DP128" s="1038"/>
      <c r="DQ128" s="1038" t="s">
        <v>478</v>
      </c>
      <c r="DR128" s="1038"/>
      <c r="DS128" s="1038"/>
      <c r="DT128" s="1038"/>
      <c r="DU128" s="1038"/>
      <c r="DV128" s="1039" t="s">
        <v>417</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508</v>
      </c>
      <c r="X129" s="1071"/>
      <c r="Y129" s="1071"/>
      <c r="Z129" s="1072"/>
      <c r="AA129" s="958">
        <v>12498667</v>
      </c>
      <c r="AB129" s="959"/>
      <c r="AC129" s="959"/>
      <c r="AD129" s="959"/>
      <c r="AE129" s="960"/>
      <c r="AF129" s="961">
        <v>12931064</v>
      </c>
      <c r="AG129" s="959"/>
      <c r="AH129" s="959"/>
      <c r="AI129" s="959"/>
      <c r="AJ129" s="960"/>
      <c r="AK129" s="961">
        <v>12651437</v>
      </c>
      <c r="AL129" s="959"/>
      <c r="AM129" s="959"/>
      <c r="AN129" s="959"/>
      <c r="AO129" s="960"/>
      <c r="AP129" s="1073"/>
      <c r="AQ129" s="1074"/>
      <c r="AR129" s="1074"/>
      <c r="AS129" s="1074"/>
      <c r="AT129" s="1075"/>
      <c r="AU129" s="233"/>
      <c r="AV129" s="233"/>
      <c r="AW129" s="233"/>
      <c r="AX129" s="1065" t="s">
        <v>509</v>
      </c>
      <c r="AY129" s="923"/>
      <c r="AZ129" s="923"/>
      <c r="BA129" s="923"/>
      <c r="BB129" s="923"/>
      <c r="BC129" s="923"/>
      <c r="BD129" s="923"/>
      <c r="BE129" s="924"/>
      <c r="BF129" s="1066" t="s">
        <v>472</v>
      </c>
      <c r="BG129" s="1067"/>
      <c r="BH129" s="1067"/>
      <c r="BI129" s="1067"/>
      <c r="BJ129" s="1067"/>
      <c r="BK129" s="1067"/>
      <c r="BL129" s="1068"/>
      <c r="BM129" s="1066">
        <v>17.98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511</v>
      </c>
      <c r="X130" s="1071"/>
      <c r="Y130" s="1071"/>
      <c r="Z130" s="1072"/>
      <c r="AA130" s="958">
        <v>2502976</v>
      </c>
      <c r="AB130" s="959"/>
      <c r="AC130" s="959"/>
      <c r="AD130" s="959"/>
      <c r="AE130" s="960"/>
      <c r="AF130" s="961">
        <v>2507677</v>
      </c>
      <c r="AG130" s="959"/>
      <c r="AH130" s="959"/>
      <c r="AI130" s="959"/>
      <c r="AJ130" s="960"/>
      <c r="AK130" s="961">
        <v>2508016</v>
      </c>
      <c r="AL130" s="959"/>
      <c r="AM130" s="959"/>
      <c r="AN130" s="959"/>
      <c r="AO130" s="960"/>
      <c r="AP130" s="1073"/>
      <c r="AQ130" s="1074"/>
      <c r="AR130" s="1074"/>
      <c r="AS130" s="1074"/>
      <c r="AT130" s="1075"/>
      <c r="AU130" s="233"/>
      <c r="AV130" s="233"/>
      <c r="AW130" s="233"/>
      <c r="AX130" s="1065" t="s">
        <v>512</v>
      </c>
      <c r="AY130" s="923"/>
      <c r="AZ130" s="923"/>
      <c r="BA130" s="923"/>
      <c r="BB130" s="923"/>
      <c r="BC130" s="923"/>
      <c r="BD130" s="923"/>
      <c r="BE130" s="924"/>
      <c r="BF130" s="1101">
        <v>6.5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513</v>
      </c>
      <c r="X131" s="1108"/>
      <c r="Y131" s="1108"/>
      <c r="Z131" s="1109"/>
      <c r="AA131" s="1004">
        <v>9995691</v>
      </c>
      <c r="AB131" s="986"/>
      <c r="AC131" s="986"/>
      <c r="AD131" s="986"/>
      <c r="AE131" s="987"/>
      <c r="AF131" s="985">
        <v>10423387</v>
      </c>
      <c r="AG131" s="986"/>
      <c r="AH131" s="986"/>
      <c r="AI131" s="986"/>
      <c r="AJ131" s="987"/>
      <c r="AK131" s="985">
        <v>10143421</v>
      </c>
      <c r="AL131" s="986"/>
      <c r="AM131" s="986"/>
      <c r="AN131" s="986"/>
      <c r="AO131" s="987"/>
      <c r="AP131" s="1110"/>
      <c r="AQ131" s="1111"/>
      <c r="AR131" s="1111"/>
      <c r="AS131" s="1111"/>
      <c r="AT131" s="1112"/>
      <c r="AU131" s="233"/>
      <c r="AV131" s="233"/>
      <c r="AW131" s="233"/>
      <c r="AX131" s="1083" t="s">
        <v>514</v>
      </c>
      <c r="AY131" s="726"/>
      <c r="AZ131" s="726"/>
      <c r="BA131" s="726"/>
      <c r="BB131" s="726"/>
      <c r="BC131" s="726"/>
      <c r="BD131" s="726"/>
      <c r="BE131" s="1036"/>
      <c r="BF131" s="1084">
        <v>18.600000000000001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516</v>
      </c>
      <c r="W132" s="1094"/>
      <c r="X132" s="1094"/>
      <c r="Y132" s="1094"/>
      <c r="Z132" s="1095"/>
      <c r="AA132" s="1096">
        <v>5.9849889320000003</v>
      </c>
      <c r="AB132" s="1097"/>
      <c r="AC132" s="1097"/>
      <c r="AD132" s="1097"/>
      <c r="AE132" s="1098"/>
      <c r="AF132" s="1099">
        <v>6.3515055140000003</v>
      </c>
      <c r="AG132" s="1097"/>
      <c r="AH132" s="1097"/>
      <c r="AI132" s="1097"/>
      <c r="AJ132" s="1098"/>
      <c r="AK132" s="1099">
        <v>7.3249350489999996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517</v>
      </c>
      <c r="W133" s="1077"/>
      <c r="X133" s="1077"/>
      <c r="Y133" s="1077"/>
      <c r="Z133" s="1078"/>
      <c r="AA133" s="1079">
        <v>6.7</v>
      </c>
      <c r="AB133" s="1080"/>
      <c r="AC133" s="1080"/>
      <c r="AD133" s="1080"/>
      <c r="AE133" s="1081"/>
      <c r="AF133" s="1079">
        <v>6.6</v>
      </c>
      <c r="AG133" s="1080"/>
      <c r="AH133" s="1080"/>
      <c r="AI133" s="1080"/>
      <c r="AJ133" s="1081"/>
      <c r="AK133" s="1079">
        <v>6.5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Fhw9LS1++s88xGEztS3/sIGy4yiI5Jb6VzDIUn4i5EMPi46sHCUv+RtWkwEwLFzctGkHGIxItY0/4U7f8UdvQ==" saltValue="rQB3FNd+GWEAYLOj1gs1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bqHrwE4vKQH8rqzbr83uO9qWdGBVwlRVRt8WwnNo77TzVLmliYU2DZ94JlHktg/LpHDiuElNQRUN3246p4OVw==" saltValue="IXn3LVvPpQKQIEFSARiO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rbtUodpuhiPtFIaR/KKrA3htYHlYXQOYqW+EIkxcVKYqN80xz9VocGtN7xQXcl8DLvnbge8/f2RU/vPHv/d6g==" saltValue="Xf+Vr1TeTo2D4xmMSW4R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5" sqref="A5"/>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526</v>
      </c>
      <c r="AL9" s="1117"/>
      <c r="AM9" s="1117"/>
      <c r="AN9" s="1118"/>
      <c r="AO9" s="281">
        <v>3904414</v>
      </c>
      <c r="AP9" s="281">
        <v>156452</v>
      </c>
      <c r="AQ9" s="282">
        <v>105319</v>
      </c>
      <c r="AR9" s="283">
        <v>48.6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527</v>
      </c>
      <c r="AL10" s="1117"/>
      <c r="AM10" s="1117"/>
      <c r="AN10" s="1118"/>
      <c r="AO10" s="284">
        <v>22713</v>
      </c>
      <c r="AP10" s="284">
        <v>910</v>
      </c>
      <c r="AQ10" s="285">
        <v>9860</v>
      </c>
      <c r="AR10" s="286">
        <v>-90.8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528</v>
      </c>
      <c r="AL11" s="1117"/>
      <c r="AM11" s="1117"/>
      <c r="AN11" s="1118"/>
      <c r="AO11" s="284">
        <v>724</v>
      </c>
      <c r="AP11" s="284">
        <v>29</v>
      </c>
      <c r="AQ11" s="285">
        <v>1656</v>
      </c>
      <c r="AR11" s="286">
        <v>-98.2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530</v>
      </c>
      <c r="AP12" s="284" t="s">
        <v>530</v>
      </c>
      <c r="AQ12" s="285">
        <v>3</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531</v>
      </c>
      <c r="AL13" s="1117"/>
      <c r="AM13" s="1117"/>
      <c r="AN13" s="1118"/>
      <c r="AO13" s="284">
        <v>97349</v>
      </c>
      <c r="AP13" s="284">
        <v>3901</v>
      </c>
      <c r="AQ13" s="285">
        <v>4056</v>
      </c>
      <c r="AR13" s="286">
        <v>-3.8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532</v>
      </c>
      <c r="AL14" s="1117"/>
      <c r="AM14" s="1117"/>
      <c r="AN14" s="1118"/>
      <c r="AO14" s="284">
        <v>19349</v>
      </c>
      <c r="AP14" s="284">
        <v>775</v>
      </c>
      <c r="AQ14" s="285">
        <v>2339</v>
      </c>
      <c r="AR14" s="286">
        <v>-66.900000000000006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533</v>
      </c>
      <c r="AL15" s="1120"/>
      <c r="AM15" s="1120"/>
      <c r="AN15" s="1121"/>
      <c r="AO15" s="284">
        <v>-117113</v>
      </c>
      <c r="AP15" s="284">
        <v>-4693</v>
      </c>
      <c r="AQ15" s="285">
        <v>-7717</v>
      </c>
      <c r="AR15" s="286">
        <v>-39.200000000000003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3927436</v>
      </c>
      <c r="AP16" s="284">
        <v>157374</v>
      </c>
      <c r="AQ16" s="285">
        <v>115515</v>
      </c>
      <c r="AR16" s="286">
        <v>36.200000000000003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538</v>
      </c>
      <c r="AL21" s="1123"/>
      <c r="AM21" s="1123"/>
      <c r="AN21" s="1124"/>
      <c r="AO21" s="297">
        <v>14.75</v>
      </c>
      <c r="AP21" s="298">
        <v>10.69</v>
      </c>
      <c r="AQ21" s="299">
        <v>4.0599999999999996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539</v>
      </c>
      <c r="AL22" s="1123"/>
      <c r="AM22" s="1123"/>
      <c r="AN22" s="1124"/>
      <c r="AO22" s="302">
        <v>96.4</v>
      </c>
      <c r="AP22" s="303">
        <v>97.4</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543</v>
      </c>
      <c r="AL32" s="1131"/>
      <c r="AM32" s="1131"/>
      <c r="AN32" s="1132"/>
      <c r="AO32" s="312">
        <v>2981545</v>
      </c>
      <c r="AP32" s="312">
        <v>119472</v>
      </c>
      <c r="AQ32" s="313">
        <v>74824</v>
      </c>
      <c r="AR32" s="314">
        <v>59.7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544</v>
      </c>
      <c r="AL33" s="1131"/>
      <c r="AM33" s="1131"/>
      <c r="AN33" s="113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545</v>
      </c>
      <c r="AL34" s="1131"/>
      <c r="AM34" s="1131"/>
      <c r="AN34" s="1132"/>
      <c r="AO34" s="312" t="s">
        <v>530</v>
      </c>
      <c r="AP34" s="312" t="s">
        <v>530</v>
      </c>
      <c r="AQ34" s="313">
        <v>1</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546</v>
      </c>
      <c r="AL35" s="1131"/>
      <c r="AM35" s="1131"/>
      <c r="AN35" s="1132"/>
      <c r="AO35" s="312">
        <v>272979</v>
      </c>
      <c r="AP35" s="312">
        <v>10938</v>
      </c>
      <c r="AQ35" s="313">
        <v>17427</v>
      </c>
      <c r="AR35" s="314">
        <v>-37.200000000000003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547</v>
      </c>
      <c r="AL36" s="1131"/>
      <c r="AM36" s="1131"/>
      <c r="AN36" s="1132"/>
      <c r="AO36" s="312">
        <v>75466</v>
      </c>
      <c r="AP36" s="312">
        <v>3024</v>
      </c>
      <c r="AQ36" s="313">
        <v>2447</v>
      </c>
      <c r="AR36" s="314">
        <v>23.6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548</v>
      </c>
      <c r="AL37" s="1131"/>
      <c r="AM37" s="1131"/>
      <c r="AN37" s="1132"/>
      <c r="AO37" s="312">
        <v>6277</v>
      </c>
      <c r="AP37" s="312">
        <v>252</v>
      </c>
      <c r="AQ37" s="313">
        <v>591</v>
      </c>
      <c r="AR37" s="314">
        <v>-57.4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549</v>
      </c>
      <c r="AL38" s="1134"/>
      <c r="AM38" s="1134"/>
      <c r="AN38" s="1135"/>
      <c r="AO38" s="315" t="s">
        <v>530</v>
      </c>
      <c r="AP38" s="315" t="s">
        <v>530</v>
      </c>
      <c r="AQ38" s="316">
        <v>2</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550</v>
      </c>
      <c r="AL39" s="1134"/>
      <c r="AM39" s="1134"/>
      <c r="AN39" s="1135"/>
      <c r="AO39" s="312">
        <v>-85252</v>
      </c>
      <c r="AP39" s="312">
        <v>-3416</v>
      </c>
      <c r="AQ39" s="313">
        <v>-3618</v>
      </c>
      <c r="AR39" s="314">
        <v>-5.6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551</v>
      </c>
      <c r="AL40" s="1131"/>
      <c r="AM40" s="1131"/>
      <c r="AN40" s="1132"/>
      <c r="AO40" s="312">
        <v>-2508016</v>
      </c>
      <c r="AP40" s="312">
        <v>-100498</v>
      </c>
      <c r="AQ40" s="313">
        <v>-63812</v>
      </c>
      <c r="AR40" s="314">
        <v>57.5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742999</v>
      </c>
      <c r="AP41" s="312">
        <v>29772</v>
      </c>
      <c r="AQ41" s="313">
        <v>27863</v>
      </c>
      <c r="AR41" s="314">
        <v>6.9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521</v>
      </c>
      <c r="AN49" s="1127" t="s">
        <v>555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4303288</v>
      </c>
      <c r="AN51" s="334">
        <v>160409</v>
      </c>
      <c r="AO51" s="335">
        <v>-1.6</v>
      </c>
      <c r="AP51" s="336">
        <v>85173</v>
      </c>
      <c r="AQ51" s="337">
        <v>-4.3</v>
      </c>
      <c r="AR51" s="338">
        <v>2.7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2494187</v>
      </c>
      <c r="AN52" s="342">
        <v>92973</v>
      </c>
      <c r="AO52" s="343">
        <v>39.700000000000003</v>
      </c>
      <c r="AP52" s="344">
        <v>43913</v>
      </c>
      <c r="AQ52" s="345">
        <v>-3.4</v>
      </c>
      <c r="AR52" s="346">
        <v>43.1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5089416</v>
      </c>
      <c r="AN53" s="334">
        <v>192497</v>
      </c>
      <c r="AO53" s="335">
        <v>20</v>
      </c>
      <c r="AP53" s="336">
        <v>94081</v>
      </c>
      <c r="AQ53" s="337">
        <v>10.5</v>
      </c>
      <c r="AR53" s="338">
        <v>9.5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3063270</v>
      </c>
      <c r="AN54" s="342">
        <v>115862</v>
      </c>
      <c r="AO54" s="343">
        <v>24.6</v>
      </c>
      <c r="AP54" s="344">
        <v>48949</v>
      </c>
      <c r="AQ54" s="345">
        <v>11.5</v>
      </c>
      <c r="AR54" s="346">
        <v>13.1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3215603</v>
      </c>
      <c r="AN55" s="334">
        <v>123787</v>
      </c>
      <c r="AO55" s="335">
        <v>-35.700000000000003</v>
      </c>
      <c r="AP55" s="336">
        <v>92632</v>
      </c>
      <c r="AQ55" s="337">
        <v>-1.5</v>
      </c>
      <c r="AR55" s="338">
        <v>-34.200000000000003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1669877</v>
      </c>
      <c r="AN56" s="342">
        <v>64283</v>
      </c>
      <c r="AO56" s="343">
        <v>-44.5</v>
      </c>
      <c r="AP56" s="344">
        <v>47978</v>
      </c>
      <c r="AQ56" s="345">
        <v>-2</v>
      </c>
      <c r="AR56" s="346">
        <v>-42.5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2134798</v>
      </c>
      <c r="AN57" s="334">
        <v>83737</v>
      </c>
      <c r="AO57" s="335">
        <v>-32.4</v>
      </c>
      <c r="AP57" s="336">
        <v>96469</v>
      </c>
      <c r="AQ57" s="337">
        <v>4.0999999999999996</v>
      </c>
      <c r="AR57" s="338">
        <v>-36.5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1069438</v>
      </c>
      <c r="AN58" s="342">
        <v>41949</v>
      </c>
      <c r="AO58" s="343">
        <v>-34.700000000000003</v>
      </c>
      <c r="AP58" s="344">
        <v>49775</v>
      </c>
      <c r="AQ58" s="345">
        <v>3.7</v>
      </c>
      <c r="AR58" s="346">
        <v>-38.4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2501537</v>
      </c>
      <c r="AN59" s="334">
        <v>100238</v>
      </c>
      <c r="AO59" s="335">
        <v>19.7</v>
      </c>
      <c r="AP59" s="336">
        <v>85743</v>
      </c>
      <c r="AQ59" s="337">
        <v>-11.1</v>
      </c>
      <c r="AR59" s="338">
        <v>30.8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1174512</v>
      </c>
      <c r="AN60" s="342">
        <v>47063</v>
      </c>
      <c r="AO60" s="343">
        <v>12.2</v>
      </c>
      <c r="AP60" s="344">
        <v>45231</v>
      </c>
      <c r="AQ60" s="345">
        <v>-9.1</v>
      </c>
      <c r="AR60" s="346">
        <v>21.3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3448928</v>
      </c>
      <c r="AN61" s="349">
        <v>132134</v>
      </c>
      <c r="AO61" s="350">
        <v>-6</v>
      </c>
      <c r="AP61" s="351">
        <v>90820</v>
      </c>
      <c r="AQ61" s="352">
        <v>-0.5</v>
      </c>
      <c r="AR61" s="338">
        <v>-5.5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1894257</v>
      </c>
      <c r="AN62" s="342">
        <v>72426</v>
      </c>
      <c r="AO62" s="343">
        <v>-0.5</v>
      </c>
      <c r="AP62" s="344">
        <v>47169</v>
      </c>
      <c r="AQ62" s="345">
        <v>0.1</v>
      </c>
      <c r="AR62" s="346">
        <v>-0.6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k9yTszhWzz8jEWXfsI4EVt/H6T8qQjq8lIGo6TsEJupUz5IZPHj6iv/GffO8yeFqWkMGwu99NaPkZt+rH+/BA==" saltValue="kk3Fu7w0uceMbFdPyV84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1" spans="125:125" ht="13.5" hidden="1" customHeight="1" x14ac:dyDescent="0.15">
      <c r="DU121" s="259"/>
    </row>
  </sheetData>
  <sheetProtection algorithmName="SHA-512" hashValue="cb/H1x8jRavUWjpTXvCCva1xgXY/1hU8oaDo1deTu1PcoeEoIbUjuQo08EmgpH90EU/rL9OV51f4RZhuiccajw==" saltValue="L+kUYFrh52brfDZVSyp+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bLC7VeXOcYlqL/D6H4u09Jv2ze+22hkwkN/1wzyCq2Vv3OvbQHAfYDlfDU31trYDa9KKgmB0XmBp/82VICov4g==" saltValue="nX0UN0IRTMhwm59vtkjm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9.58</v>
      </c>
      <c r="G47" s="12">
        <v>8.7100000000000009</v>
      </c>
      <c r="H47" s="12">
        <v>10.43</v>
      </c>
      <c r="I47" s="12">
        <v>12.02</v>
      </c>
      <c r="J47" s="13">
        <v>15.48</v>
      </c>
    </row>
    <row r="48" spans="2:10" ht="57.75" customHeight="1" x14ac:dyDescent="0.15">
      <c r="B48" s="14"/>
      <c r="C48" s="1141" t="s">
        <v>4</v>
      </c>
      <c r="D48" s="1141"/>
      <c r="E48" s="1142"/>
      <c r="F48" s="15">
        <v>3.97</v>
      </c>
      <c r="G48" s="16">
        <v>3.69</v>
      </c>
      <c r="H48" s="16">
        <v>3.62</v>
      </c>
      <c r="I48" s="16">
        <v>5.77</v>
      </c>
      <c r="J48" s="17">
        <v>4.1399999999999997</v>
      </c>
    </row>
    <row r="49" spans="2:10" ht="57.75" customHeight="1" thickBot="1" x14ac:dyDescent="0.2">
      <c r="B49" s="18"/>
      <c r="C49" s="1143" t="s">
        <v>5</v>
      </c>
      <c r="D49" s="1143"/>
      <c r="E49" s="1144"/>
      <c r="F49" s="19">
        <v>0.56000000000000005</v>
      </c>
      <c r="G49" s="20">
        <v>1.35</v>
      </c>
      <c r="H49" s="20">
        <v>2.0499999999999998</v>
      </c>
      <c r="I49" s="20">
        <v>4.2</v>
      </c>
      <c r="J49" s="21">
        <v>1.43</v>
      </c>
    </row>
    <row r="50" spans="2:10" x14ac:dyDescent="0.15"/>
  </sheetData>
  <sheetProtection algorithmName="SHA-512" hashValue="dP2Ht4a4S+WdvHBngJ1vCmopNEC5jj//81dN0WUj1bvt3iXPLecaca3GBJ7jhUDVU/MNNU2sUPPccdJb7KbD7Q==" saltValue="DwlBpK7UO+gl7y7k/kr3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2024-03-18T23:47:51Z</cp:lastPrinted>
  <dcterms:created xsi:type="dcterms:W3CDTF">2024-02-05T03:34:41Z</dcterms:created>
  <dcterms:modified xsi:type="dcterms:W3CDTF">2024-03-22T06:20:53Z</dcterms:modified>
  <cp:category/>
</cp:coreProperties>
</file>