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CF21DE50-BBD5-4E13-B1D2-6713FAD28770}" xr6:coauthVersionLast="47" xr6:coauthVersionMax="47" xr10:uidLastSave="{00000000-0000-0000-0000-000000000000}"/>
  <workbookProtection workbookAlgorithmName="SHA-512" workbookHashValue="H0Czgq+uzLmKZirU/7GFh7Fp8wfAPGwzYLpzvIxmjQO5LRNml+/Jm3ZkvYasjPJfUbwOh68Q8cVQGmCdR4Wyww==" workbookSaltValue="mYgTcqOa2ER1x0V8ohNkFg=="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KA78" i="4" s="1"/>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U53" i="4" s="1"/>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AN31" i="4" s="1"/>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U31" i="4"/>
  <c r="LJ10" i="4"/>
  <c r="JQ10" i="4"/>
  <c r="DU10" i="4"/>
  <c r="CF10" i="4"/>
  <c r="B10" i="4"/>
  <c r="LJ8" i="4"/>
  <c r="JQ8" i="4"/>
  <c r="HX8" i="4"/>
  <c r="DU8" i="4"/>
  <c r="CF8" i="4"/>
  <c r="AQ8" i="4"/>
  <c r="B6" i="4"/>
  <c r="C11" i="5" l="1"/>
  <c r="AN30" i="4" s="1"/>
  <c r="BZ76" i="4"/>
  <c r="MA51" i="4"/>
  <c r="MI76" i="4"/>
  <c r="HJ51" i="4"/>
  <c r="MA30" i="4"/>
  <c r="CS30" i="4"/>
  <c r="IT76" i="4"/>
  <c r="CS51" i="4"/>
  <c r="HJ30" i="4"/>
  <c r="D11" i="5"/>
  <c r="E11" i="5"/>
  <c r="B11" i="5"/>
  <c r="FE51" i="4" l="1"/>
  <c r="HA76" i="4"/>
  <c r="AN51" i="4"/>
  <c r="FE30" i="4"/>
  <c r="KP76" i="4"/>
  <c r="JV51" i="4"/>
  <c r="JV30" i="4"/>
  <c r="AG76" i="4"/>
  <c r="HP76" i="4"/>
  <c r="BG51" i="4"/>
  <c r="FX30" i="4"/>
  <c r="FX51" i="4"/>
  <c r="BG30" i="4"/>
  <c r="LE76" i="4"/>
  <c r="AV76" i="4"/>
  <c r="KO51" i="4"/>
  <c r="KO30" i="4"/>
  <c r="BZ30" i="4"/>
  <c r="GQ30" i="4"/>
  <c r="BK76" i="4"/>
  <c r="LH51" i="4"/>
  <c r="BZ51" i="4"/>
  <c r="LT76" i="4"/>
  <c r="GQ51" i="4"/>
  <c r="LH30" i="4"/>
  <c r="IE76" i="4"/>
  <c r="R76" i="4"/>
  <c r="JC51" i="4"/>
  <c r="KA76" i="4"/>
  <c r="EL51" i="4"/>
  <c r="JC30" i="4"/>
  <c r="GL76" i="4"/>
  <c r="U51" i="4"/>
  <c r="EL30" i="4"/>
  <c r="U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<sst xmlns="http://schemas.openxmlformats.org/spreadsheetml/2006/main" count="278" uniqueCount="134">
  <si>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</si>
  <si>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</si>
  <si>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</si>
  <si>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</si>
  <si>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</si>
  <si>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</si>
  <si>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</si>
  <si>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</si>
  <si>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</si>
  <si>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</si>
  <si>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</si>
  <si>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</si>
  <si>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</si>
  <si>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</si>
  <si>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</si>
  <si>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</si>
  <si>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</si>
  <si>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</si>
  <si>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</si>
  <si>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</si>
  <si>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</si>
  <si>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</si>
  <si>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</si>
  <si>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</si>
  <si>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</si>
  <si>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</si>
  <si>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</si>
  <si>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</si>
  <si>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</si>
  <si>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</si>
  <si>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</si>
  <si>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</si>
  <si>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</si>
  <si>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</si>
  <si>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</si>
  <si>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</si>
  <si>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</si>
  <si>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</si>
  <si>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</si>
  <si>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</si>
  <si>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</si>
  <si>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</si>
  <si>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</si>
  <si>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</si>
  <si>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</si>
  <si>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</si>
  <si>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</si>
  <si>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</si>
  <si>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</si>
  <si>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</si>
  <si>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</si>
  <si>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</si>
  <si>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</si>
  <si>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</si>
  <si>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</si>
  <si>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</si>
  <si>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</si>
  <si>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</si>
  <si>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</si>
  <si>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</si>
  <si>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</si>
  <si>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</si>
  <si>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</si>
  <si>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</si>
  <si>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</si>
  <si>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</si>
  <si>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</si>
  <si>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</si>
  <si>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</si>
  <si>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</si>
  <si>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</si>
  <si>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</si>
  <si>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</si>
  <si>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</si>
  <si>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</si>
  <si>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</si>
  <si>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</si>
  <si>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</si>
  <si>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</si>
  <si>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</si>
  <si>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</si>
  <si>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</si>
  <si>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</si>
  <si>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</si>
  <si>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</si>
  <si>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</si>
  <si>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</si>
  <si>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</si>
  <si>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</si>
  <si>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</si>
  <si>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</si>
  <si>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</si>
  <si>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</si>
  <si>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</si>
  <si>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</si>
  <si>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</si>
  <si>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</si>
  <si>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</si>
  <si>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</si>
  <si>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</si>
  <si>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</si>
  <si>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</si>
  <si>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</si>
  <si>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</si>
  <si>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</si>
  <si>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</si>
  <si>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</si>
  <si>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</si>
  <si>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</si>
  <si>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</si>
  <si>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</si>
  <si>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</si>
  <si>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平戸市</t>
  </si>
  <si>
    <t>平戸交流広場駐車場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</si>
  <si>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</si>
  <si>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</si>
  <si>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</si>
  <si>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</si>
  <si>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</si>
  <si>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</si>
  <si>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</si>
  <si>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</si>
  <si>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</si>
  <si>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</si>
  <si>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</si>
  <si>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</si>
  <si>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</si>
  <si>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</si>
  <si>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</si>
  <si>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</si>
  <si>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本駐車場は、周辺の観光施設等を訪れる者の利便性の確保及び違法駐車の防止を目的とした料金体系であるため、採算性は高くない。
　令和4年度においては、利用台数も増加し、料金徴収も増加したが、人件費上昇に管理費の増加や機器の突発的な故障による修繕費の発生もあって、一般会計からの繰入金が発生した。</t>
    <rPh sb="78" eb="80">
      <t>ゾウカ</t>
    </rPh>
    <rPh sb="82" eb="86">
      <t>リョウキンチョウシュウ</t>
    </rPh>
    <rPh sb="87" eb="89">
      <t>ゾウカ</t>
    </rPh>
    <rPh sb="93" eb="96">
      <t>ジンケンヒ</t>
    </rPh>
    <rPh sb="96" eb="98">
      <t>ジョウショウ</t>
    </rPh>
    <rPh sb="99" eb="102">
      <t>カンリヒ</t>
    </rPh>
    <rPh sb="103" eb="105">
      <t>ゾウカ</t>
    </rPh>
    <rPh sb="106" eb="108">
      <t>キキ</t>
    </rPh>
    <rPh sb="109" eb="112">
      <t>トッパツテキ</t>
    </rPh>
    <rPh sb="113" eb="115">
      <t>コショウ</t>
    </rPh>
    <rPh sb="118" eb="121">
      <t>シュウゼンヒ</t>
    </rPh>
    <rPh sb="122" eb="124">
      <t>ハッセイ</t>
    </rPh>
    <rPh sb="129" eb="131">
      <t>イッパン</t>
    </rPh>
    <rPh sb="131" eb="133">
      <t>カイケイ</t>
    </rPh>
    <rPh sb="136" eb="139">
      <t>クリイレキン</t>
    </rPh>
    <rPh sb="140" eb="142">
      <t>ハッセイ</t>
    </rPh>
    <phoneticPr fontId="5"/>
  </si>
  <si>
    <t>　敷地の大半は県有地であるが、本駐車場が営利を目的としたものでないため、使用料は減免されている。
　その他の施設・設備は、日常点検等により、適正な更新に努めているが、設備（駐車機器）の老朽化による不具合や修繕が発生しており、更新が必要である。</t>
    <rPh sb="115" eb="117">
      <t>ヒツヨウ</t>
    </rPh>
    <phoneticPr fontId="5"/>
  </si>
  <si>
    <t>　開設以来、高い稼働率を維持してきたが、新型コロナ感染症の感染拡大による観光客減少から一時的に利用台数が減少したものの、令和3年度以降から観光客数も回復し、令和4年度も利用台数が増加傾向にある。しかしながら、短時間での駐車場利用の傾向となっており、無料時間内での利用が大多数である。</t>
    <rPh sb="43" eb="46">
      <t>イチジテキ</t>
    </rPh>
    <rPh sb="65" eb="67">
      <t>イコウ</t>
    </rPh>
    <rPh sb="78" eb="80">
      <t>レイワ</t>
    </rPh>
    <rPh sb="81" eb="83">
      <t>ネンド</t>
    </rPh>
    <rPh sb="84" eb="88">
      <t>リヨウダイスウ</t>
    </rPh>
    <rPh sb="89" eb="91">
      <t>ゾウカ</t>
    </rPh>
    <rPh sb="91" eb="93">
      <t>ケイコウ</t>
    </rPh>
    <rPh sb="124" eb="129">
      <t>ムリョウジカンナイ</t>
    </rPh>
    <rPh sb="131" eb="133">
      <t>リヨウ</t>
    </rPh>
    <rPh sb="134" eb="137">
      <t>ダイタスウ</t>
    </rPh>
    <phoneticPr fontId="5"/>
  </si>
  <si>
    <t>　機器の更新費用や管理に係る人件費の上昇など、現行の料金体系で採算性を確保することが困難になってきている。経費の節減及び高稼働率の維持に努めていくことが必要であるが、今後は収入が大きい一般車両駐車区画の増設や料金体系の見直しも必要となってきている。</t>
    <rPh sb="86" eb="88">
      <t>シュウニュウ</t>
    </rPh>
    <rPh sb="89" eb="90">
      <t>オオ</t>
    </rPh>
    <rPh sb="92" eb="96">
      <t>イッパンシャリョウ</t>
    </rPh>
    <rPh sb="96" eb="100">
      <t>チュウシャクカク</t>
    </rPh>
    <rPh sb="101" eb="103">
      <t>ゾウセツ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</si>
</sst>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21-42A2-A884-914D2E42DFE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9221-42A2-A884-914D2E42DFE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78-4BA4-A708-FE514B801B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4E78-4BA4-A708-FE514B801B1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E71-459F-9080-B6B673FC8F7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71-459F-9080-B6B673FC8F7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5E5-40AC-94C0-AEE592124C8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5E5-40AC-94C0-AEE592124C8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23.5</c:v>
                </c:pt>
                <c:pt idx="3">
                  <c:v>0</c:v>
                </c:pt>
                <c:pt idx="4">
                  <c:v>2</c:v>
                </c:pt>
              </c:numCache>
            </c:numRef>
          </c:val>
          <c:extLst>
            <c:ext xmlns:c16="http://schemas.microsoft.com/office/drawing/2014/chart" uri="{C3380CC4-5D6E-409C-BE32-E72D297353CC}">
              <c16:uniqueId val="{00000000-3B78-4AF5-B2D4-95D00CBC514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3B78-4AF5-B2D4-95D00CBC514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19</c:v>
                </c:pt>
                <c:pt idx="3">
                  <c:v>0</c:v>
                </c:pt>
                <c:pt idx="4">
                  <c:v>1</c:v>
                </c:pt>
              </c:numCache>
            </c:numRef>
          </c:val>
          <c:extLst>
            <c:ext xmlns:c16="http://schemas.microsoft.com/office/drawing/2014/chart" uri="{C3380CC4-5D6E-409C-BE32-E72D297353CC}">
              <c16:uniqueId val="{00000000-3301-4661-AC87-B84D22E3E4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3301-4661-AC87-B84D22E3E4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274.2</c:v>
                </c:pt>
                <c:pt idx="1">
                  <c:v>290.89999999999998</c:v>
                </c:pt>
                <c:pt idx="2">
                  <c:v>253</c:v>
                </c:pt>
                <c:pt idx="3">
                  <c:v>293.89999999999998</c:v>
                </c:pt>
                <c:pt idx="4">
                  <c:v>340.9</c:v>
                </c:pt>
              </c:numCache>
            </c:numRef>
          </c:val>
          <c:extLst>
            <c:ext xmlns:c16="http://schemas.microsoft.com/office/drawing/2014/chart" uri="{C3380CC4-5D6E-409C-BE32-E72D297353CC}">
              <c16:uniqueId val="{00000000-7DB6-4E8C-9B62-82BEA469A69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7DB6-4E8C-9B62-82BEA469A69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15.9</c:v>
                </c:pt>
                <c:pt idx="1">
                  <c:v>14.1</c:v>
                </c:pt>
                <c:pt idx="2">
                  <c:v>-30.7</c:v>
                </c:pt>
                <c:pt idx="3">
                  <c:v>0.9</c:v>
                </c:pt>
                <c:pt idx="4">
                  <c:v>-2</c:v>
                </c:pt>
              </c:numCache>
            </c:numRef>
          </c:val>
          <c:extLst>
            <c:ext xmlns:c16="http://schemas.microsoft.com/office/drawing/2014/chart" uri="{C3380CC4-5D6E-409C-BE32-E72D297353CC}">
              <c16:uniqueId val="{00000000-4F54-448E-B0FD-9ECD71DE544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4F54-448E-B0FD-9ECD71DE544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0</c:v>
                </c:pt>
                <c:pt idx="1">
                  <c:v>0</c:v>
                </c:pt>
                <c:pt idx="2">
                  <c:v>-1138</c:v>
                </c:pt>
                <c:pt idx="3">
                  <c:v>0</c:v>
                </c:pt>
                <c:pt idx="4">
                  <c:v>-105</c:v>
                </c:pt>
              </c:numCache>
            </c:numRef>
          </c:val>
          <c:extLst>
            <c:ext xmlns:c16="http://schemas.microsoft.com/office/drawing/2014/chart" uri="{C3380CC4-5D6E-409C-BE32-E72D297353CC}">
              <c16:uniqueId val="{00000000-5B2F-4366-B5BF-30B4D3542EC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5B2F-4366-B5BF-30B4D3542EC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長崎県平戸市　平戸交流広場駐車場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100</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23.5</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2</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274.2</v>
      </c>
      <c r="JD31" s="111"/>
      <c r="JE31" s="111"/>
      <c r="JF31" s="111"/>
      <c r="JG31" s="111"/>
      <c r="JH31" s="111"/>
      <c r="JI31" s="111"/>
      <c r="JJ31" s="111"/>
      <c r="JK31" s="111"/>
      <c r="JL31" s="111"/>
      <c r="JM31" s="111"/>
      <c r="JN31" s="111"/>
      <c r="JO31" s="111"/>
      <c r="JP31" s="111"/>
      <c r="JQ31" s="111"/>
      <c r="JR31" s="111"/>
      <c r="JS31" s="111"/>
      <c r="JT31" s="111"/>
      <c r="JU31" s="112"/>
      <c r="JV31" s="110">
        <f>データ!DL7</f>
        <v>290.89999999999998</v>
      </c>
      <c r="JW31" s="111"/>
      <c r="JX31" s="111"/>
      <c r="JY31" s="111"/>
      <c r="JZ31" s="111"/>
      <c r="KA31" s="111"/>
      <c r="KB31" s="111"/>
      <c r="KC31" s="111"/>
      <c r="KD31" s="111"/>
      <c r="KE31" s="111"/>
      <c r="KF31" s="111"/>
      <c r="KG31" s="111"/>
      <c r="KH31" s="111"/>
      <c r="KI31" s="111"/>
      <c r="KJ31" s="111"/>
      <c r="KK31" s="111"/>
      <c r="KL31" s="111"/>
      <c r="KM31" s="111"/>
      <c r="KN31" s="112"/>
      <c r="KO31" s="110">
        <f>データ!DM7</f>
        <v>253</v>
      </c>
      <c r="KP31" s="111"/>
      <c r="KQ31" s="111"/>
      <c r="KR31" s="111"/>
      <c r="KS31" s="111"/>
      <c r="KT31" s="111"/>
      <c r="KU31" s="111"/>
      <c r="KV31" s="111"/>
      <c r="KW31" s="111"/>
      <c r="KX31" s="111"/>
      <c r="KY31" s="111"/>
      <c r="KZ31" s="111"/>
      <c r="LA31" s="111"/>
      <c r="LB31" s="111"/>
      <c r="LC31" s="111"/>
      <c r="LD31" s="111"/>
      <c r="LE31" s="111"/>
      <c r="LF31" s="111"/>
      <c r="LG31" s="112"/>
      <c r="LH31" s="110">
        <f>データ!DN7</f>
        <v>293.89999999999998</v>
      </c>
      <c r="LI31" s="111"/>
      <c r="LJ31" s="111"/>
      <c r="LK31" s="111"/>
      <c r="LL31" s="111"/>
      <c r="LM31" s="111"/>
      <c r="LN31" s="111"/>
      <c r="LO31" s="111"/>
      <c r="LP31" s="111"/>
      <c r="LQ31" s="111"/>
      <c r="LR31" s="111"/>
      <c r="LS31" s="111"/>
      <c r="LT31" s="111"/>
      <c r="LU31" s="111"/>
      <c r="LV31" s="111"/>
      <c r="LW31" s="111"/>
      <c r="LX31" s="111"/>
      <c r="LY31" s="111"/>
      <c r="LZ31" s="112"/>
      <c r="MA31" s="110">
        <f>データ!DO7</f>
        <v>340.9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19</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1</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15.9</v>
      </c>
      <c r="EM52" s="116"/>
      <c r="EN52" s="116"/>
      <c r="EO52" s="116"/>
      <c r="EP52" s="116"/>
      <c r="EQ52" s="116"/>
      <c r="ER52" s="116"/>
      <c r="ES52" s="116"/>
      <c r="ET52" s="116"/>
      <c r="EU52" s="116"/>
      <c r="EV52" s="116"/>
      <c r="EW52" s="116"/>
      <c r="EX52" s="116"/>
      <c r="EY52" s="116"/>
      <c r="EZ52" s="116"/>
      <c r="FA52" s="116"/>
      <c r="FB52" s="116"/>
      <c r="FC52" s="116"/>
      <c r="FD52" s="116"/>
      <c r="FE52" s="116">
        <f>データ!BG7</f>
        <v>14.1</v>
      </c>
      <c r="FF52" s="116"/>
      <c r="FG52" s="116"/>
      <c r="FH52" s="116"/>
      <c r="FI52" s="116"/>
      <c r="FJ52" s="116"/>
      <c r="FK52" s="116"/>
      <c r="FL52" s="116"/>
      <c r="FM52" s="116"/>
      <c r="FN52" s="116"/>
      <c r="FO52" s="116"/>
      <c r="FP52" s="116"/>
      <c r="FQ52" s="116"/>
      <c r="FR52" s="116"/>
      <c r="FS52" s="116"/>
      <c r="FT52" s="116"/>
      <c r="FU52" s="116"/>
      <c r="FV52" s="116"/>
      <c r="FW52" s="116"/>
      <c r="FX52" s="116">
        <f>データ!BH7</f>
        <v>-30.7</v>
      </c>
      <c r="FY52" s="116"/>
      <c r="FZ52" s="116"/>
      <c r="GA52" s="116"/>
      <c r="GB52" s="116"/>
      <c r="GC52" s="116"/>
      <c r="GD52" s="116"/>
      <c r="GE52" s="116"/>
      <c r="GF52" s="116"/>
      <c r="GG52" s="116"/>
      <c r="GH52" s="116"/>
      <c r="GI52" s="116"/>
      <c r="GJ52" s="116"/>
      <c r="GK52" s="116"/>
      <c r="GL52" s="116"/>
      <c r="GM52" s="116"/>
      <c r="GN52" s="116"/>
      <c r="GO52" s="116"/>
      <c r="GP52" s="116"/>
      <c r="GQ52" s="116">
        <f>データ!BI7</f>
        <v>0.9</v>
      </c>
      <c r="GR52" s="116"/>
      <c r="GS52" s="116"/>
      <c r="GT52" s="116"/>
      <c r="GU52" s="116"/>
      <c r="GV52" s="116"/>
      <c r="GW52" s="116"/>
      <c r="GX52" s="116"/>
      <c r="GY52" s="116"/>
      <c r="GZ52" s="116"/>
      <c r="HA52" s="116"/>
      <c r="HB52" s="116"/>
      <c r="HC52" s="116"/>
      <c r="HD52" s="116"/>
      <c r="HE52" s="116"/>
      <c r="HF52" s="116"/>
      <c r="HG52" s="116"/>
      <c r="HH52" s="116"/>
      <c r="HI52" s="116"/>
      <c r="HJ52" s="116">
        <f>データ!BJ7</f>
        <v>-2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0</v>
      </c>
      <c r="JD52" s="120"/>
      <c r="JE52" s="120"/>
      <c r="JF52" s="120"/>
      <c r="JG52" s="120"/>
      <c r="JH52" s="120"/>
      <c r="JI52" s="120"/>
      <c r="JJ52" s="120"/>
      <c r="JK52" s="120"/>
      <c r="JL52" s="120"/>
      <c r="JM52" s="120"/>
      <c r="JN52" s="120"/>
      <c r="JO52" s="120"/>
      <c r="JP52" s="120"/>
      <c r="JQ52" s="120"/>
      <c r="JR52" s="120"/>
      <c r="JS52" s="120"/>
      <c r="JT52" s="120"/>
      <c r="JU52" s="120"/>
      <c r="JV52" s="120">
        <f>データ!BR7</f>
        <v>0</v>
      </c>
      <c r="JW52" s="120"/>
      <c r="JX52" s="120"/>
      <c r="JY52" s="120"/>
      <c r="JZ52" s="120"/>
      <c r="KA52" s="120"/>
      <c r="KB52" s="120"/>
      <c r="KC52" s="120"/>
      <c r="KD52" s="120"/>
      <c r="KE52" s="120"/>
      <c r="KF52" s="120"/>
      <c r="KG52" s="120"/>
      <c r="KH52" s="120"/>
      <c r="KI52" s="120"/>
      <c r="KJ52" s="120"/>
      <c r="KK52" s="120"/>
      <c r="KL52" s="120"/>
      <c r="KM52" s="120"/>
      <c r="KN52" s="120"/>
      <c r="KO52" s="120">
        <f>データ!BS7</f>
        <v>-1138</v>
      </c>
      <c r="KP52" s="120"/>
      <c r="KQ52" s="120"/>
      <c r="KR52" s="120"/>
      <c r="KS52" s="120"/>
      <c r="KT52" s="120"/>
      <c r="KU52" s="120"/>
      <c r="KV52" s="120"/>
      <c r="KW52" s="120"/>
      <c r="KX52" s="120"/>
      <c r="KY52" s="120"/>
      <c r="KZ52" s="120"/>
      <c r="LA52" s="120"/>
      <c r="LB52" s="120"/>
      <c r="LC52" s="120"/>
      <c r="LD52" s="120"/>
      <c r="LE52" s="120"/>
      <c r="LF52" s="120"/>
      <c r="LG52" s="120"/>
      <c r="LH52" s="120">
        <f>データ!BT7</f>
        <v>0</v>
      </c>
      <c r="LI52" s="120"/>
      <c r="LJ52" s="120"/>
      <c r="LK52" s="120"/>
      <c r="LL52" s="120"/>
      <c r="LM52" s="120"/>
      <c r="LN52" s="120"/>
      <c r="LO52" s="120"/>
      <c r="LP52" s="120"/>
      <c r="LQ52" s="120"/>
      <c r="LR52" s="120"/>
      <c r="LS52" s="120"/>
      <c r="LT52" s="120"/>
      <c r="LU52" s="120"/>
      <c r="LV52" s="120"/>
      <c r="LW52" s="120"/>
      <c r="LX52" s="120"/>
      <c r="LY52" s="120"/>
      <c r="LZ52" s="120"/>
      <c r="MA52" s="120">
        <f>データ!BU7</f>
        <v>-105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71520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1546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ogctGUF9pY3RTbVoIy1DDzxLfmKrHMKGYocrkYhb1GPIdQ+ggQglGuSsWtSb8Zx8/8n5GAA00JnxwrNN5oMMQ==" saltValue="cFj80IH/+JT8fduXTu5HO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92</v>
      </c>
      <c r="AO5" s="47" t="s">
        <v>93</v>
      </c>
      <c r="AP5" s="47" t="s">
        <v>94</v>
      </c>
      <c r="AQ5" s="47" t="s">
        <v>95</v>
      </c>
      <c r="AR5" s="47" t="s">
        <v>96</v>
      </c>
      <c r="AS5" s="47" t="s">
        <v>97</v>
      </c>
      <c r="AT5" s="47" t="s">
        <v>98</v>
      </c>
      <c r="AU5" s="47" t="s">
        <v>102</v>
      </c>
      <c r="AV5" s="47" t="s">
        <v>100</v>
      </c>
      <c r="AW5" s="47" t="s">
        <v>103</v>
      </c>
      <c r="AX5" s="47" t="s">
        <v>91</v>
      </c>
      <c r="AY5" s="47" t="s">
        <v>104</v>
      </c>
      <c r="AZ5" s="47" t="s">
        <v>93</v>
      </c>
      <c r="BA5" s="47" t="s">
        <v>94</v>
      </c>
      <c r="BB5" s="47" t="s">
        <v>95</v>
      </c>
      <c r="BC5" s="47" t="s">
        <v>96</v>
      </c>
      <c r="BD5" s="47" t="s">
        <v>97</v>
      </c>
      <c r="BE5" s="47" t="s">
        <v>98</v>
      </c>
      <c r="BF5" s="47" t="s">
        <v>88</v>
      </c>
      <c r="BG5" s="47" t="s">
        <v>89</v>
      </c>
      <c r="BH5" s="47" t="s">
        <v>103</v>
      </c>
      <c r="BI5" s="47" t="s">
        <v>101</v>
      </c>
      <c r="BJ5" s="47" t="s">
        <v>104</v>
      </c>
      <c r="BK5" s="47" t="s">
        <v>93</v>
      </c>
      <c r="BL5" s="47" t="s">
        <v>94</v>
      </c>
      <c r="BM5" s="47" t="s">
        <v>95</v>
      </c>
      <c r="BN5" s="47" t="s">
        <v>96</v>
      </c>
      <c r="BO5" s="47" t="s">
        <v>97</v>
      </c>
      <c r="BP5" s="47" t="s">
        <v>98</v>
      </c>
      <c r="BQ5" s="47" t="s">
        <v>102</v>
      </c>
      <c r="BR5" s="47" t="s">
        <v>100</v>
      </c>
      <c r="BS5" s="47" t="s">
        <v>90</v>
      </c>
      <c r="BT5" s="47" t="s">
        <v>91</v>
      </c>
      <c r="BU5" s="47" t="s">
        <v>104</v>
      </c>
      <c r="BV5" s="47" t="s">
        <v>93</v>
      </c>
      <c r="BW5" s="47" t="s">
        <v>94</v>
      </c>
      <c r="BX5" s="47" t="s">
        <v>95</v>
      </c>
      <c r="BY5" s="47" t="s">
        <v>96</v>
      </c>
      <c r="BZ5" s="47" t="s">
        <v>97</v>
      </c>
      <c r="CA5" s="47" t="s">
        <v>98</v>
      </c>
      <c r="CB5" s="47" t="s">
        <v>88</v>
      </c>
      <c r="CC5" s="47" t="s">
        <v>89</v>
      </c>
      <c r="CD5" s="47" t="s">
        <v>90</v>
      </c>
      <c r="CE5" s="47" t="s">
        <v>101</v>
      </c>
      <c r="CF5" s="47" t="s">
        <v>105</v>
      </c>
      <c r="CG5" s="47" t="s">
        <v>93</v>
      </c>
      <c r="CH5" s="47" t="s">
        <v>94</v>
      </c>
      <c r="CI5" s="47" t="s">
        <v>95</v>
      </c>
      <c r="CJ5" s="47" t="s">
        <v>96</v>
      </c>
      <c r="CK5" s="47" t="s">
        <v>97</v>
      </c>
      <c r="CL5" s="47" t="s">
        <v>98</v>
      </c>
      <c r="CM5" s="145"/>
      <c r="CN5" s="145"/>
      <c r="CO5" s="47" t="s">
        <v>102</v>
      </c>
      <c r="CP5" s="47" t="s">
        <v>89</v>
      </c>
      <c r="CQ5" s="47" t="s">
        <v>103</v>
      </c>
      <c r="CR5" s="47" t="s">
        <v>101</v>
      </c>
      <c r="CS5" s="47" t="s">
        <v>104</v>
      </c>
      <c r="CT5" s="47" t="s">
        <v>93</v>
      </c>
      <c r="CU5" s="47" t="s">
        <v>94</v>
      </c>
      <c r="CV5" s="47" t="s">
        <v>95</v>
      </c>
      <c r="CW5" s="47" t="s">
        <v>96</v>
      </c>
      <c r="CX5" s="47" t="s">
        <v>97</v>
      </c>
      <c r="CY5" s="47" t="s">
        <v>98</v>
      </c>
      <c r="CZ5" s="47" t="s">
        <v>88</v>
      </c>
      <c r="DA5" s="47" t="s">
        <v>100</v>
      </c>
      <c r="DB5" s="47" t="s">
        <v>106</v>
      </c>
      <c r="DC5" s="47" t="s">
        <v>101</v>
      </c>
      <c r="DD5" s="47" t="s">
        <v>92</v>
      </c>
      <c r="DE5" s="47" t="s">
        <v>93</v>
      </c>
      <c r="DF5" s="47" t="s">
        <v>94</v>
      </c>
      <c r="DG5" s="47" t="s">
        <v>95</v>
      </c>
      <c r="DH5" s="47" t="s">
        <v>96</v>
      </c>
      <c r="DI5" s="47" t="s">
        <v>97</v>
      </c>
      <c r="DJ5" s="47" t="s">
        <v>35</v>
      </c>
      <c r="DK5" s="47" t="s">
        <v>102</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107</v>
      </c>
      <c r="B6" s="48">
        <f>B8</f>
        <v>2022</v>
      </c>
      <c r="C6" s="48">
        <f t="shared" ref="C6:X6" si="1">C8</f>
        <v>422070</v>
      </c>
      <c r="D6" s="48">
        <f t="shared" si="1"/>
        <v>47</v>
      </c>
      <c r="E6" s="48">
        <f t="shared" si="1"/>
        <v>14</v>
      </c>
      <c r="F6" s="48">
        <f t="shared" si="1"/>
        <v>0</v>
      </c>
      <c r="G6" s="48">
        <f t="shared" si="1"/>
        <v>1</v>
      </c>
      <c r="H6" s="48" t="str">
        <f>SUBSTITUTE(H8,"　","")</f>
        <v>長崎県平戸市</v>
      </c>
      <c r="I6" s="48" t="str">
        <f t="shared" si="1"/>
        <v>平戸交流広場駐車場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8</v>
      </c>
      <c r="S6" s="50" t="str">
        <f t="shared" si="1"/>
        <v>公共施設</v>
      </c>
      <c r="T6" s="50" t="str">
        <f t="shared" si="1"/>
        <v>有</v>
      </c>
      <c r="U6" s="51">
        <f t="shared" si="1"/>
        <v>2400</v>
      </c>
      <c r="V6" s="51">
        <f t="shared" si="1"/>
        <v>66</v>
      </c>
      <c r="W6" s="51">
        <f t="shared" si="1"/>
        <v>200</v>
      </c>
      <c r="X6" s="50" t="str">
        <f t="shared" si="1"/>
        <v>無</v>
      </c>
      <c r="Y6" s="52">
        <f>IF(Y8="-",NA(),Y8)</f>
        <v>100</v>
      </c>
      <c r="Z6" s="52">
        <f t="shared" ref="Z6:AH6" si="2">IF(Z8="-",NA(),Z8)</f>
        <v>100</v>
      </c>
      <c r="AA6" s="52">
        <f t="shared" si="2"/>
        <v>100</v>
      </c>
      <c r="AB6" s="52">
        <f t="shared" si="2"/>
        <v>100</v>
      </c>
      <c r="AC6" s="52">
        <f t="shared" si="2"/>
        <v>100</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23.5</v>
      </c>
      <c r="AM6" s="52">
        <f t="shared" si="3"/>
        <v>0</v>
      </c>
      <c r="AN6" s="52">
        <f t="shared" si="3"/>
        <v>2</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19</v>
      </c>
      <c r="AX6" s="53">
        <f t="shared" si="4"/>
        <v>0</v>
      </c>
      <c r="AY6" s="53">
        <f t="shared" si="4"/>
        <v>1</v>
      </c>
      <c r="AZ6" s="53">
        <f t="shared" si="4"/>
        <v>14</v>
      </c>
      <c r="BA6" s="53">
        <f t="shared" si="4"/>
        <v>4</v>
      </c>
      <c r="BB6" s="53">
        <f t="shared" si="4"/>
        <v>98</v>
      </c>
      <c r="BC6" s="53">
        <f t="shared" si="4"/>
        <v>13</v>
      </c>
      <c r="BD6" s="53">
        <f t="shared" si="4"/>
        <v>2</v>
      </c>
      <c r="BE6" s="51" t="str">
        <f>IF(BE8="-","",IF(BE8="-","【-】","【"&amp;SUBSTITUTE(TEXT(BE8,"#,##0"),"-","△")&amp;"】"))</f>
        <v>【33】</v>
      </c>
      <c r="BF6" s="52">
        <f>IF(BF8="-",NA(),BF8)</f>
        <v>15.9</v>
      </c>
      <c r="BG6" s="52">
        <f t="shared" ref="BG6:BO6" si="5">IF(BG8="-",NA(),BG8)</f>
        <v>14.1</v>
      </c>
      <c r="BH6" s="52">
        <f t="shared" si="5"/>
        <v>-30.7</v>
      </c>
      <c r="BI6" s="52">
        <f t="shared" si="5"/>
        <v>0.9</v>
      </c>
      <c r="BJ6" s="52">
        <f t="shared" si="5"/>
        <v>-2</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0</v>
      </c>
      <c r="BR6" s="53">
        <f t="shared" ref="BR6:BZ6" si="6">IF(BR8="-",NA(),BR8)</f>
        <v>0</v>
      </c>
      <c r="BS6" s="53">
        <f t="shared" si="6"/>
        <v>-1138</v>
      </c>
      <c r="BT6" s="53">
        <f t="shared" si="6"/>
        <v>0</v>
      </c>
      <c r="BU6" s="53">
        <f t="shared" si="6"/>
        <v>-105</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108</v>
      </c>
      <c r="CM6" s="51">
        <f t="shared" ref="CM6:CN6" si="7">CM8</f>
        <v>71520</v>
      </c>
      <c r="CN6" s="51">
        <f t="shared" si="7"/>
        <v>1546</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274.2</v>
      </c>
      <c r="DL6" s="52">
        <f t="shared" ref="DL6:DT6" si="9">IF(DL8="-",NA(),DL8)</f>
        <v>290.89999999999998</v>
      </c>
      <c r="DM6" s="52">
        <f t="shared" si="9"/>
        <v>253</v>
      </c>
      <c r="DN6" s="52">
        <f t="shared" si="9"/>
        <v>293.89999999999998</v>
      </c>
      <c r="DO6" s="52">
        <f t="shared" si="9"/>
        <v>340.9</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110</v>
      </c>
      <c r="B7" s="48">
        <f t="shared" ref="B7:X7" si="10">B8</f>
        <v>2022</v>
      </c>
      <c r="C7" s="48">
        <f t="shared" si="10"/>
        <v>422070</v>
      </c>
      <c r="D7" s="48">
        <f t="shared" si="10"/>
        <v>47</v>
      </c>
      <c r="E7" s="48">
        <f t="shared" si="10"/>
        <v>14</v>
      </c>
      <c r="F7" s="48">
        <f t="shared" si="10"/>
        <v>0</v>
      </c>
      <c r="G7" s="48">
        <f t="shared" si="10"/>
        <v>1</v>
      </c>
      <c r="H7" s="48" t="str">
        <f t="shared" si="10"/>
        <v>長崎県　平戸市</v>
      </c>
      <c r="I7" s="48" t="str">
        <f t="shared" si="10"/>
        <v>平戸交流広場駐車場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8</v>
      </c>
      <c r="S7" s="50" t="str">
        <f t="shared" si="10"/>
        <v>公共施設</v>
      </c>
      <c r="T7" s="50" t="str">
        <f t="shared" si="10"/>
        <v>有</v>
      </c>
      <c r="U7" s="51">
        <f t="shared" si="10"/>
        <v>2400</v>
      </c>
      <c r="V7" s="51">
        <f t="shared" si="10"/>
        <v>66</v>
      </c>
      <c r="W7" s="51">
        <f t="shared" si="10"/>
        <v>200</v>
      </c>
      <c r="X7" s="50" t="str">
        <f t="shared" si="10"/>
        <v>無</v>
      </c>
      <c r="Y7" s="52">
        <f>Y8</f>
        <v>100</v>
      </c>
      <c r="Z7" s="52">
        <f t="shared" ref="Z7:AH7" si="11">Z8</f>
        <v>100</v>
      </c>
      <c r="AA7" s="52">
        <f t="shared" si="11"/>
        <v>100</v>
      </c>
      <c r="AB7" s="52">
        <f t="shared" si="11"/>
        <v>100</v>
      </c>
      <c r="AC7" s="52">
        <f t="shared" si="11"/>
        <v>100</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23.5</v>
      </c>
      <c r="AM7" s="52">
        <f t="shared" si="12"/>
        <v>0</v>
      </c>
      <c r="AN7" s="52">
        <f t="shared" si="12"/>
        <v>2</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19</v>
      </c>
      <c r="AX7" s="53">
        <f t="shared" si="13"/>
        <v>0</v>
      </c>
      <c r="AY7" s="53">
        <f t="shared" si="13"/>
        <v>1</v>
      </c>
      <c r="AZ7" s="53">
        <f t="shared" si="13"/>
        <v>14</v>
      </c>
      <c r="BA7" s="53">
        <f t="shared" si="13"/>
        <v>4</v>
      </c>
      <c r="BB7" s="53">
        <f t="shared" si="13"/>
        <v>98</v>
      </c>
      <c r="BC7" s="53">
        <f t="shared" si="13"/>
        <v>13</v>
      </c>
      <c r="BD7" s="53">
        <f t="shared" si="13"/>
        <v>2</v>
      </c>
      <c r="BE7" s="51"/>
      <c r="BF7" s="52">
        <f>BF8</f>
        <v>15.9</v>
      </c>
      <c r="BG7" s="52">
        <f t="shared" ref="BG7:BO7" si="14">BG8</f>
        <v>14.1</v>
      </c>
      <c r="BH7" s="52">
        <f t="shared" si="14"/>
        <v>-30.7</v>
      </c>
      <c r="BI7" s="52">
        <f t="shared" si="14"/>
        <v>0.9</v>
      </c>
      <c r="BJ7" s="52">
        <f t="shared" si="14"/>
        <v>-2</v>
      </c>
      <c r="BK7" s="52">
        <f t="shared" si="14"/>
        <v>33.700000000000003</v>
      </c>
      <c r="BL7" s="52">
        <f t="shared" si="14"/>
        <v>28.9</v>
      </c>
      <c r="BM7" s="52">
        <f t="shared" si="14"/>
        <v>-56.4</v>
      </c>
      <c r="BN7" s="52">
        <f t="shared" si="14"/>
        <v>16.899999999999999</v>
      </c>
      <c r="BO7" s="52">
        <f t="shared" si="14"/>
        <v>26.4</v>
      </c>
      <c r="BP7" s="49"/>
      <c r="BQ7" s="53">
        <f>BQ8</f>
        <v>0</v>
      </c>
      <c r="BR7" s="53">
        <f t="shared" ref="BR7:BZ7" si="15">BR8</f>
        <v>0</v>
      </c>
      <c r="BS7" s="53">
        <f t="shared" si="15"/>
        <v>-1138</v>
      </c>
      <c r="BT7" s="53">
        <f t="shared" si="15"/>
        <v>0</v>
      </c>
      <c r="BU7" s="53">
        <f t="shared" si="15"/>
        <v>-105</v>
      </c>
      <c r="BV7" s="53">
        <f t="shared" si="15"/>
        <v>6546</v>
      </c>
      <c r="BW7" s="53">
        <f t="shared" si="15"/>
        <v>8262</v>
      </c>
      <c r="BX7" s="53">
        <f t="shared" si="15"/>
        <v>1059</v>
      </c>
      <c r="BY7" s="53">
        <f t="shared" si="15"/>
        <v>2866</v>
      </c>
      <c r="BZ7" s="53">
        <f t="shared" si="15"/>
        <v>4637</v>
      </c>
      <c r="CA7" s="51"/>
      <c r="CB7" s="52" t="s">
        <v>111</v>
      </c>
      <c r="CC7" s="52" t="s">
        <v>111</v>
      </c>
      <c r="CD7" s="52" t="s">
        <v>111</v>
      </c>
      <c r="CE7" s="52" t="s">
        <v>111</v>
      </c>
      <c r="CF7" s="52" t="s">
        <v>111</v>
      </c>
      <c r="CG7" s="52" t="s">
        <v>111</v>
      </c>
      <c r="CH7" s="52" t="s">
        <v>111</v>
      </c>
      <c r="CI7" s="52" t="s">
        <v>111</v>
      </c>
      <c r="CJ7" s="52" t="s">
        <v>111</v>
      </c>
      <c r="CK7" s="52" t="s">
        <v>108</v>
      </c>
      <c r="CL7" s="49"/>
      <c r="CM7" s="51">
        <f>CM8</f>
        <v>71520</v>
      </c>
      <c r="CN7" s="51">
        <f>CN8</f>
        <v>1546</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274.2</v>
      </c>
      <c r="DL7" s="52">
        <f t="shared" ref="DL7:DT7" si="17">DL8</f>
        <v>290.89999999999998</v>
      </c>
      <c r="DM7" s="52">
        <f t="shared" si="17"/>
        <v>253</v>
      </c>
      <c r="DN7" s="52">
        <f t="shared" si="17"/>
        <v>293.89999999999998</v>
      </c>
      <c r="DO7" s="52">
        <f t="shared" si="17"/>
        <v>340.9</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422070</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8</v>
      </c>
      <c r="S8" s="57" t="s">
        <v>122</v>
      </c>
      <c r="T8" s="57" t="s">
        <v>123</v>
      </c>
      <c r="U8" s="58">
        <v>2400</v>
      </c>
      <c r="V8" s="58">
        <v>66</v>
      </c>
      <c r="W8" s="58">
        <v>200</v>
      </c>
      <c r="X8" s="57" t="s">
        <v>124</v>
      </c>
      <c r="Y8" s="59">
        <v>100</v>
      </c>
      <c r="Z8" s="59">
        <v>100</v>
      </c>
      <c r="AA8" s="59">
        <v>100</v>
      </c>
      <c r="AB8" s="59">
        <v>100</v>
      </c>
      <c r="AC8" s="59">
        <v>100</v>
      </c>
      <c r="AD8" s="59">
        <v>465.2</v>
      </c>
      <c r="AE8" s="59">
        <v>1736.5</v>
      </c>
      <c r="AF8" s="59">
        <v>3200.8</v>
      </c>
      <c r="AG8" s="59">
        <v>274.39999999999998</v>
      </c>
      <c r="AH8" s="59">
        <v>972.8</v>
      </c>
      <c r="AI8" s="56">
        <v>676.8</v>
      </c>
      <c r="AJ8" s="59">
        <v>0</v>
      </c>
      <c r="AK8" s="59">
        <v>0</v>
      </c>
      <c r="AL8" s="59">
        <v>23.5</v>
      </c>
      <c r="AM8" s="59">
        <v>0</v>
      </c>
      <c r="AN8" s="59">
        <v>2</v>
      </c>
      <c r="AO8" s="59">
        <v>9.6999999999999993</v>
      </c>
      <c r="AP8" s="59">
        <v>1.3</v>
      </c>
      <c r="AQ8" s="59">
        <v>4.8</v>
      </c>
      <c r="AR8" s="59">
        <v>3.3</v>
      </c>
      <c r="AS8" s="59">
        <v>1.6</v>
      </c>
      <c r="AT8" s="56">
        <v>3.6</v>
      </c>
      <c r="AU8" s="60">
        <v>0</v>
      </c>
      <c r="AV8" s="60">
        <v>0</v>
      </c>
      <c r="AW8" s="60">
        <v>19</v>
      </c>
      <c r="AX8" s="60">
        <v>0</v>
      </c>
      <c r="AY8" s="60">
        <v>1</v>
      </c>
      <c r="AZ8" s="60">
        <v>14</v>
      </c>
      <c r="BA8" s="60">
        <v>4</v>
      </c>
      <c r="BB8" s="60">
        <v>98</v>
      </c>
      <c r="BC8" s="60">
        <v>13</v>
      </c>
      <c r="BD8" s="60">
        <v>2</v>
      </c>
      <c r="BE8" s="60">
        <v>33</v>
      </c>
      <c r="BF8" s="59">
        <v>15.9</v>
      </c>
      <c r="BG8" s="59">
        <v>14.1</v>
      </c>
      <c r="BH8" s="59">
        <v>-30.7</v>
      </c>
      <c r="BI8" s="59">
        <v>0.9</v>
      </c>
      <c r="BJ8" s="59">
        <v>-2</v>
      </c>
      <c r="BK8" s="59">
        <v>33.700000000000003</v>
      </c>
      <c r="BL8" s="59">
        <v>28.9</v>
      </c>
      <c r="BM8" s="59">
        <v>-56.4</v>
      </c>
      <c r="BN8" s="59">
        <v>16.899999999999999</v>
      </c>
      <c r="BO8" s="59">
        <v>26.4</v>
      </c>
      <c r="BP8" s="56">
        <v>12.8</v>
      </c>
      <c r="BQ8" s="60">
        <v>0</v>
      </c>
      <c r="BR8" s="60">
        <v>0</v>
      </c>
      <c r="BS8" s="60">
        <v>-1138</v>
      </c>
      <c r="BT8" s="61">
        <v>0</v>
      </c>
      <c r="BU8" s="61">
        <v>-105</v>
      </c>
      <c r="BV8" s="60">
        <v>6546</v>
      </c>
      <c r="BW8" s="60">
        <v>8262</v>
      </c>
      <c r="BX8" s="60">
        <v>1059</v>
      </c>
      <c r="BY8" s="60">
        <v>2866</v>
      </c>
      <c r="BZ8" s="60">
        <v>4637</v>
      </c>
      <c r="CA8" s="58">
        <v>10556</v>
      </c>
      <c r="CB8" s="59" t="s">
        <v>116</v>
      </c>
      <c r="CC8" s="59" t="s">
        <v>116</v>
      </c>
      <c r="CD8" s="59" t="s">
        <v>116</v>
      </c>
      <c r="CE8" s="59" t="s">
        <v>116</v>
      </c>
      <c r="CF8" s="59" t="s">
        <v>116</v>
      </c>
      <c r="CG8" s="59" t="s">
        <v>116</v>
      </c>
      <c r="CH8" s="59" t="s">
        <v>116</v>
      </c>
      <c r="CI8" s="59" t="s">
        <v>116</v>
      </c>
      <c r="CJ8" s="59" t="s">
        <v>116</v>
      </c>
      <c r="CK8" s="59" t="s">
        <v>116</v>
      </c>
      <c r="CL8" s="56" t="s">
        <v>116</v>
      </c>
      <c r="CM8" s="58">
        <v>71520</v>
      </c>
      <c r="CN8" s="58">
        <v>1546</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51.7</v>
      </c>
      <c r="DF8" s="59">
        <v>51.5</v>
      </c>
      <c r="DG8" s="59">
        <v>764.6</v>
      </c>
      <c r="DH8" s="59">
        <v>72.599999999999994</v>
      </c>
      <c r="DI8" s="59">
        <v>50.4</v>
      </c>
      <c r="DJ8" s="56">
        <v>72.2</v>
      </c>
      <c r="DK8" s="59">
        <v>274.2</v>
      </c>
      <c r="DL8" s="59">
        <v>290.89999999999998</v>
      </c>
      <c r="DM8" s="59">
        <v>253</v>
      </c>
      <c r="DN8" s="59">
        <v>293.89999999999998</v>
      </c>
      <c r="DO8" s="59">
        <v>340.9</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2024-01-31T05:56:02Z</cp:lastPrinted>
  <dcterms:created xsi:type="dcterms:W3CDTF">2024-01-11T00:16:09Z</dcterms:created>
  <dcterms:modified xsi:type="dcterms:W3CDTF">2024-03-04T02:15:39Z</dcterms:modified>
  <cp:category/>
</cp:coreProperties>
</file>