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divfs\所属用ファイルサーバ\02520\40財政班\000 旧地方債班（起債・公営企業等）\521 公営企業全般（決算統計等）\48 経営比較分析表の公表\R5\01_公営企業に係る経営比較分析表（令和４年度決算）の分析等について\06_公表用\04_駐車場整備事業\"/>
    </mc:Choice>
  </mc:AlternateContent>
  <xr:revisionPtr revIDLastSave="0" documentId="13_ncr:1_{1C92993F-7C60-49D9-8558-3915A4F75A4F}" xr6:coauthVersionLast="47" xr6:coauthVersionMax="47" xr10:uidLastSave="{00000000-0000-0000-0000-000000000000}"/>
  <workbookProtection workbookAlgorithmName="SHA-512" workbookHashValue="VsJF1VPPLVN0oVI66uCI5ZyKSRGLx+uOVM6jJEMfnQ33JCWPtLEkJR5tYbctTFdJf/pjZbKtW6iCitg6eryEGQ==" workbookSaltValue="rsgSG36ag6CtRt5wIgSxXg==" workbookSpinCount="100000" lockStructure="1"/>
  <bookViews>
    <workbookView xWindow="28680" yWindow="-1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BZ76" i="4" l="1"/>
  <c r="MA51" i="4"/>
  <c r="MI76" i="4"/>
  <c r="HJ51" i="4"/>
  <c r="MA30" i="4"/>
  <c r="CS51" i="4"/>
  <c r="IT76" i="4"/>
  <c r="HJ30" i="4"/>
  <c r="CS30" i="4"/>
  <c r="C11" i="5"/>
  <c r="D11" i="5"/>
  <c r="E11" i="5"/>
  <c r="B11" i="5"/>
  <c r="BZ30" i="4" l="1"/>
  <c r="BK76" i="4"/>
  <c r="LH51" i="4"/>
  <c r="GQ51" i="4"/>
  <c r="LH30" i="4"/>
  <c r="LT76" i="4"/>
  <c r="IE76" i="4"/>
  <c r="BZ51" i="4"/>
  <c r="GQ30" i="4"/>
  <c r="HP76" i="4"/>
  <c r="BG30" i="4"/>
  <c r="KO51" i="4"/>
  <c r="AV76" i="4"/>
  <c r="KO30" i="4"/>
  <c r="FX30" i="4"/>
  <c r="LE76" i="4"/>
  <c r="FX51" i="4"/>
  <c r="BG51" i="4"/>
  <c r="KP76" i="4"/>
  <c r="FE51" i="4"/>
  <c r="HA76" i="4"/>
  <c r="AN51" i="4"/>
  <c r="FE30" i="4"/>
  <c r="AN30" i="4"/>
  <c r="JV30" i="4"/>
  <c r="AG76" i="4"/>
  <c r="JV51" i="4"/>
  <c r="R76" i="4"/>
  <c r="KA76" i="4"/>
  <c r="EL51" i="4"/>
  <c r="JC30" i="4"/>
  <c r="GL76" i="4"/>
  <c r="U51" i="4"/>
  <c r="EL30" i="4"/>
  <c r="U30" i="4"/>
  <c r="JC51" i="4"/>
</calcChain>
</file>

<file path=xl/sharedStrings.xml><?xml version="1.0" encoding="utf-8"?>
<sst xmlns="http://schemas.openxmlformats.org/spreadsheetml/2006/main" count="306" uniqueCount="133">
  <si>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</si>
  <si>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</si>
  <si>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</si>
  <si>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</si>
  <si>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</si>
  <si>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</si>
  <si>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</si>
  <si>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</si>
  <si>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</si>
  <si>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</si>
  <si>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</si>
  <si>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</si>
  <si>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</si>
  <si>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</si>
  <si>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</si>
  <si>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</si>
  <si>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</si>
  <si>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</si>
  <si>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</si>
  <si>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</si>
  <si>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</si>
  <si>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</si>
  <si>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</si>
  <si>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</si>
  <si>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</si>
  <si>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</si>
  <si>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</si>
  <si>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</si>
  <si>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</si>
  <si>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</si>
  <si>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</si>
  <si>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</si>
  <si>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</si>
  <si>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</si>
  <si>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</si>
  <si>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</si>
  <si>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</si>
  <si>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</si>
  <si>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</si>
  <si>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</si>
  <si>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</si>
  <si>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</si>
  <si>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</si>
  <si>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</si>
  <si>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</si>
  <si>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</si>
  <si>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</si>
  <si>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</si>
  <si>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</si>
  <si>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</si>
  <si>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</si>
  <si>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</si>
  <si>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</si>
  <si>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</si>
  <si>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</si>
  <si>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</si>
  <si>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</si>
  <si>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</si>
  <si>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</si>
  <si>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</si>
  <si>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</si>
  <si>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</si>
  <si>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</si>
  <si>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</si>
  <si>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</si>
  <si>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</si>
  <si>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</si>
  <si>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</si>
  <si>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</si>
  <si>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</si>
  <si>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</si>
  <si>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</si>
  <si>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</si>
  <si>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</si>
  <si>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</si>
  <si>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</si>
  <si>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</si>
  <si>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</si>
  <si>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</si>
  <si>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</si>
  <si>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</si>
  <si>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</si>
  <si>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</si>
  <si>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</si>
  <si>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</si>
  <si>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</si>
  <si>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</si>
  <si>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</si>
  <si>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</si>
  <si>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</si>
  <si>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</si>
  <si>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</si>
  <si>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</si>
  <si>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</si>
  <si>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</si>
  <si>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</si>
  <si>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</si>
  <si>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</si>
  <si>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</si>
  <si>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</si>
  <si>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</si>
  <si>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</si>
  <si>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当該値(N-3)</t>
    <phoneticPr fontId="5"/>
  </si>
  <si>
    <t>当該値(N-2)</t>
    <phoneticPr fontId="5"/>
  </si>
  <si>
    <t>当該値(N-3)</t>
    <phoneticPr fontId="5"/>
  </si>
  <si>
    <t>当該値(N)</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</si>
  <si>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</si>
  <si>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</si>
  <si>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</si>
  <si>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</si>
  <si>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</si>
  <si>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長崎県　長崎市</t>
  </si>
  <si>
    <t>長崎市茂里町駐車場</t>
  </si>
  <si>
    <t>法非適用</t>
  </si>
  <si>
    <t>駐車場整備事業</t>
  </si>
  <si>
    <t>-</t>
  </si>
  <si>
    <t>Ａ３Ｂ２</t>
  </si>
  <si>
    <t>非設置</t>
  </si>
  <si>
    <t>該当数値なし</t>
  </si>
  <si>
    <t>都市計画駐車場 届出駐車場 附置義務駐車施設</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</si>
  <si>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</si>
  <si>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</si>
  <si>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</si>
  <si>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</si>
  <si>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</si>
  <si>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</si>
  <si>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</si>
  <si>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</si>
  <si>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</si>
  <si>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令和2年度に機械式駐車場であった茂里町地下駐車場を平面自走式の茂里町駐車場へ再整備したことにより、企業債残高対料金収入比率がかなり大きくなっている。
　今後、長期間にわたり、施設の大きな更新はなく、平面自走式駐車場のため、維持管理費も少なくなる。
　精算機などの機器の更新については、耐用年数や状況をみながら計画的に維持管理・更新を行っていく必要がある。</t>
    <phoneticPr fontId="5"/>
  </si>
  <si>
    <t>　平面自走式駐車場への再整備で、今後の単独黒字化への道筋をつけることができた。
　指定管理者制度（令和８年度から近隣するブリックホールと一体的に管理する予定）による利用者サービスの向上及び増収対策に努めるとともに、施設の更新に充てる財源を計画的に確保していく。</t>
    <phoneticPr fontId="5"/>
  </si>
  <si>
    <t>　令和2年度に、健全な経営へ収益を改善させるため、利用しにくく施設維持経費もかかっていた機械式駐車場を、利用しやすく運営経費も抑えられる平面自走式の駐車場へ再整備を行った。
　収益は僅かではあるが、黒字化している。
　経営を健全化するため、駐車場の再整備に加え、令和8年度から近隣するブリックホールと一体的に管理（指定管理者制度）する予定であることから、今後状況は改善していくと想定している。</t>
    <rPh sb="88" eb="90">
      <t>シュウエキ</t>
    </rPh>
    <rPh sb="91" eb="92">
      <t>ワズ</t>
    </rPh>
    <rPh sb="99" eb="101">
      <t>クロジ</t>
    </rPh>
    <rPh sb="101" eb="102">
      <t>カ</t>
    </rPh>
    <rPh sb="150" eb="153">
      <t>イッタイテキ</t>
    </rPh>
    <rPh sb="154" eb="156">
      <t>カンリ</t>
    </rPh>
    <rPh sb="157" eb="159">
      <t>シテイ</t>
    </rPh>
    <rPh sb="159" eb="164">
      <t>カンリシャセイド</t>
    </rPh>
    <rPh sb="167" eb="169">
      <t>ヨテイ</t>
    </rPh>
    <phoneticPr fontId="5"/>
  </si>
  <si>
    <t>　稼働率について、全国平均及び類似施設平均値より低い。平面自走式駐車場へ再整備したとはいえ、近隣するブリックホールの利用が増えないことには、利用状況の改善は難しい。
　新型コロナウイルス感染症の影響から回復するにつれ、ブリックホールの利用者も増となり、それに伴い駐車場の利用も増えるものと想定している。</t>
    <rPh sb="101" eb="103">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</si>
</sst>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#N/A</c:v>
                </c:pt>
                <c:pt idx="1">
                  <c:v>#N/A</c:v>
                </c:pt>
                <c:pt idx="2">
                  <c:v>95</c:v>
                </c:pt>
                <c:pt idx="3">
                  <c:v>180.8</c:v>
                </c:pt>
                <c:pt idx="4">
                  <c:v>114.3</c:v>
                </c:pt>
              </c:numCache>
            </c:numRef>
          </c:val>
          <c:extLst>
            <c:ext xmlns:c16="http://schemas.microsoft.com/office/drawing/2014/chart" uri="{C3380CC4-5D6E-409C-BE32-E72D297353CC}">
              <c16:uniqueId val="{00000000-620A-4BB6-8989-F2C96C26B57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#N/A</c:v>
                </c:pt>
                <c:pt idx="1">
                  <c:v>#N/A</c:v>
                </c:pt>
                <c:pt idx="2">
                  <c:v>3200.8</c:v>
                </c:pt>
                <c:pt idx="3">
                  <c:v>274.39999999999998</c:v>
                </c:pt>
                <c:pt idx="4">
                  <c:v>972.8</c:v>
                </c:pt>
              </c:numCache>
            </c:numRef>
          </c:val>
          <c:smooth val="0"/>
          <c:extLst>
            <c:ext xmlns:c16="http://schemas.microsoft.com/office/drawing/2014/chart" uri="{C3380CC4-5D6E-409C-BE32-E72D297353CC}">
              <c16:uniqueId val="{00000001-620A-4BB6-8989-F2C96C26B57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#N/A</c:v>
                </c:pt>
                <c:pt idx="1">
                  <c:v>#N/A</c:v>
                </c:pt>
                <c:pt idx="2">
                  <c:v>2369.1999999999998</c:v>
                </c:pt>
                <c:pt idx="3">
                  <c:v>3122.4</c:v>
                </c:pt>
                <c:pt idx="4">
                  <c:v>1778.9</c:v>
                </c:pt>
              </c:numCache>
            </c:numRef>
          </c:val>
          <c:extLst>
            <c:ext xmlns:c16="http://schemas.microsoft.com/office/drawing/2014/chart" uri="{C3380CC4-5D6E-409C-BE32-E72D297353CC}">
              <c16:uniqueId val="{00000000-A08B-4F01-993A-A22A176A60DF}"/>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#N/A</c:v>
                </c:pt>
                <c:pt idx="1">
                  <c:v>#N/A</c:v>
                </c:pt>
                <c:pt idx="2">
                  <c:v>764.6</c:v>
                </c:pt>
                <c:pt idx="3">
                  <c:v>72.599999999999994</c:v>
                </c:pt>
                <c:pt idx="4">
                  <c:v>50.4</c:v>
                </c:pt>
              </c:numCache>
            </c:numRef>
          </c:val>
          <c:smooth val="0"/>
          <c:extLst>
            <c:ext xmlns:c16="http://schemas.microsoft.com/office/drawing/2014/chart" uri="{C3380CC4-5D6E-409C-BE32-E72D297353CC}">
              <c16:uniqueId val="{00000001-A08B-4F01-993A-A22A176A60DF}"/>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CB25-426F-94BA-2177E3D13D1D}"/>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B25-426F-94BA-2177E3D13D1D}"/>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9DE6-41BC-9DC5-D351B66DAC31}"/>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9DE6-41BC-9DC5-D351B66DAC31}"/>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#N/A</c:v>
                </c:pt>
                <c:pt idx="1">
                  <c:v>#N/A</c:v>
                </c:pt>
                <c:pt idx="2">
                  <c:v>0</c:v>
                </c:pt>
                <c:pt idx="3">
                  <c:v>0</c:v>
                </c:pt>
                <c:pt idx="4">
                  <c:v>0</c:v>
                </c:pt>
              </c:numCache>
            </c:numRef>
          </c:val>
          <c:extLst>
            <c:ext xmlns:c16="http://schemas.microsoft.com/office/drawing/2014/chart" uri="{C3380CC4-5D6E-409C-BE32-E72D297353CC}">
              <c16:uniqueId val="{00000000-81A6-482D-80F7-CC0625FA4BBB}"/>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#N/A</c:v>
                </c:pt>
                <c:pt idx="1">
                  <c:v>#N/A</c:v>
                </c:pt>
                <c:pt idx="2">
                  <c:v>4.8</c:v>
                </c:pt>
                <c:pt idx="3">
                  <c:v>3.3</c:v>
                </c:pt>
                <c:pt idx="4">
                  <c:v>1.6</c:v>
                </c:pt>
              </c:numCache>
            </c:numRef>
          </c:val>
          <c:smooth val="0"/>
          <c:extLst>
            <c:ext xmlns:c16="http://schemas.microsoft.com/office/drawing/2014/chart" uri="{C3380CC4-5D6E-409C-BE32-E72D297353CC}">
              <c16:uniqueId val="{00000001-81A6-482D-80F7-CC0625FA4BBB}"/>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#N/A</c:v>
                </c:pt>
                <c:pt idx="1">
                  <c:v>#N/A</c:v>
                </c:pt>
                <c:pt idx="2">
                  <c:v>0</c:v>
                </c:pt>
                <c:pt idx="3">
                  <c:v>0</c:v>
                </c:pt>
                <c:pt idx="4">
                  <c:v>0</c:v>
                </c:pt>
              </c:numCache>
            </c:numRef>
          </c:val>
          <c:extLst>
            <c:ext xmlns:c16="http://schemas.microsoft.com/office/drawing/2014/chart" uri="{C3380CC4-5D6E-409C-BE32-E72D297353CC}">
              <c16:uniqueId val="{00000000-B14B-4B90-9BFB-54FF5B18EA49}"/>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#N/A</c:v>
                </c:pt>
                <c:pt idx="1">
                  <c:v>#N/A</c:v>
                </c:pt>
                <c:pt idx="2">
                  <c:v>98</c:v>
                </c:pt>
                <c:pt idx="3">
                  <c:v>13</c:v>
                </c:pt>
                <c:pt idx="4">
                  <c:v>2</c:v>
                </c:pt>
              </c:numCache>
            </c:numRef>
          </c:val>
          <c:smooth val="0"/>
          <c:extLst>
            <c:ext xmlns:c16="http://schemas.microsoft.com/office/drawing/2014/chart" uri="{C3380CC4-5D6E-409C-BE32-E72D297353CC}">
              <c16:uniqueId val="{00000001-B14B-4B90-9BFB-54FF5B18EA49}"/>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#N/A</c:v>
                </c:pt>
                <c:pt idx="1">
                  <c:v>#N/A</c:v>
                </c:pt>
                <c:pt idx="2">
                  <c:v>31.9</c:v>
                </c:pt>
                <c:pt idx="3">
                  <c:v>93.3</c:v>
                </c:pt>
                <c:pt idx="4">
                  <c:v>92.6</c:v>
                </c:pt>
              </c:numCache>
            </c:numRef>
          </c:val>
          <c:extLst>
            <c:ext xmlns:c16="http://schemas.microsoft.com/office/drawing/2014/chart" uri="{C3380CC4-5D6E-409C-BE32-E72D297353CC}">
              <c16:uniqueId val="{00000000-FF9A-4D3C-815C-69F391E2C2D6}"/>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#N/A</c:v>
                </c:pt>
                <c:pt idx="1">
                  <c:v>#N/A</c:v>
                </c:pt>
                <c:pt idx="2">
                  <c:v>128.5</c:v>
                </c:pt>
                <c:pt idx="3">
                  <c:v>138.1</c:v>
                </c:pt>
                <c:pt idx="4">
                  <c:v>152.4</c:v>
                </c:pt>
              </c:numCache>
            </c:numRef>
          </c:val>
          <c:smooth val="0"/>
          <c:extLst>
            <c:ext xmlns:c16="http://schemas.microsoft.com/office/drawing/2014/chart" uri="{C3380CC4-5D6E-409C-BE32-E72D297353CC}">
              <c16:uniqueId val="{00000001-FF9A-4D3C-815C-69F391E2C2D6}"/>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#N/A</c:v>
                </c:pt>
                <c:pt idx="1">
                  <c:v>#N/A</c:v>
                </c:pt>
                <c:pt idx="2">
                  <c:v>-2.5</c:v>
                </c:pt>
                <c:pt idx="3">
                  <c:v>-93.3</c:v>
                </c:pt>
                <c:pt idx="4">
                  <c:v>17.899999999999999</c:v>
                </c:pt>
              </c:numCache>
            </c:numRef>
          </c:val>
          <c:extLst>
            <c:ext xmlns:c16="http://schemas.microsoft.com/office/drawing/2014/chart" uri="{C3380CC4-5D6E-409C-BE32-E72D297353CC}">
              <c16:uniqueId val="{00000000-0342-433D-883C-2BDCA796FA1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#N/A</c:v>
                </c:pt>
                <c:pt idx="1">
                  <c:v>#N/A</c:v>
                </c:pt>
                <c:pt idx="2">
                  <c:v>-56.4</c:v>
                </c:pt>
                <c:pt idx="3">
                  <c:v>16.899999999999999</c:v>
                </c:pt>
                <c:pt idx="4">
                  <c:v>26.4</c:v>
                </c:pt>
              </c:numCache>
            </c:numRef>
          </c:val>
          <c:smooth val="0"/>
          <c:extLst>
            <c:ext xmlns:c16="http://schemas.microsoft.com/office/drawing/2014/chart" uri="{C3380CC4-5D6E-409C-BE32-E72D297353CC}">
              <c16:uniqueId val="{00000001-0342-433D-883C-2BDCA796FA1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#N/A</c:v>
                </c:pt>
                <c:pt idx="1">
                  <c:v>#N/A</c:v>
                </c:pt>
                <c:pt idx="2">
                  <c:v>-468</c:v>
                </c:pt>
                <c:pt idx="3">
                  <c:v>11483</c:v>
                </c:pt>
                <c:pt idx="4">
                  <c:v>2067</c:v>
                </c:pt>
              </c:numCache>
            </c:numRef>
          </c:val>
          <c:extLst>
            <c:ext xmlns:c16="http://schemas.microsoft.com/office/drawing/2014/chart" uri="{C3380CC4-5D6E-409C-BE32-E72D297353CC}">
              <c16:uniqueId val="{00000000-3AD7-49DD-BCAF-0C6C5FC734F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#N/A</c:v>
                </c:pt>
                <c:pt idx="1">
                  <c:v>#N/A</c:v>
                </c:pt>
                <c:pt idx="2">
                  <c:v>1059</c:v>
                </c:pt>
                <c:pt idx="3">
                  <c:v>2866</c:v>
                </c:pt>
                <c:pt idx="4">
                  <c:v>4637</c:v>
                </c:pt>
              </c:numCache>
            </c:numRef>
          </c:val>
          <c:smooth val="0"/>
          <c:extLst>
            <c:ext xmlns:c16="http://schemas.microsoft.com/office/drawing/2014/chart" uri="{C3380CC4-5D6E-409C-BE32-E72D297353CC}">
              <c16:uniqueId val="{00000001-3AD7-49DD-BCAF-0C6C5FC734F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80" zoomScaleNormal="8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長崎県長崎市　長崎市茂里町駐車場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2770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2</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135</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t="str">
        <f>データ!Y7</f>
        <v>-</v>
      </c>
      <c r="V31" s="98"/>
      <c r="W31" s="98"/>
      <c r="X31" s="98"/>
      <c r="Y31" s="98"/>
      <c r="Z31" s="98"/>
      <c r="AA31" s="98"/>
      <c r="AB31" s="98"/>
      <c r="AC31" s="98"/>
      <c r="AD31" s="98"/>
      <c r="AE31" s="98"/>
      <c r="AF31" s="98"/>
      <c r="AG31" s="98"/>
      <c r="AH31" s="98"/>
      <c r="AI31" s="98"/>
      <c r="AJ31" s="98"/>
      <c r="AK31" s="98"/>
      <c r="AL31" s="98"/>
      <c r="AM31" s="98"/>
      <c r="AN31" s="98" t="str">
        <f>データ!Z7</f>
        <v>-</v>
      </c>
      <c r="AO31" s="98"/>
      <c r="AP31" s="98"/>
      <c r="AQ31" s="98"/>
      <c r="AR31" s="98"/>
      <c r="AS31" s="98"/>
      <c r="AT31" s="98"/>
      <c r="AU31" s="98"/>
      <c r="AV31" s="98"/>
      <c r="AW31" s="98"/>
      <c r="AX31" s="98"/>
      <c r="AY31" s="98"/>
      <c r="AZ31" s="98"/>
      <c r="BA31" s="98"/>
      <c r="BB31" s="98"/>
      <c r="BC31" s="98"/>
      <c r="BD31" s="98"/>
      <c r="BE31" s="98"/>
      <c r="BF31" s="98"/>
      <c r="BG31" s="98">
        <f>データ!AA7</f>
        <v>95</v>
      </c>
      <c r="BH31" s="98"/>
      <c r="BI31" s="98"/>
      <c r="BJ31" s="98"/>
      <c r="BK31" s="98"/>
      <c r="BL31" s="98"/>
      <c r="BM31" s="98"/>
      <c r="BN31" s="98"/>
      <c r="BO31" s="98"/>
      <c r="BP31" s="98"/>
      <c r="BQ31" s="98"/>
      <c r="BR31" s="98"/>
      <c r="BS31" s="98"/>
      <c r="BT31" s="98"/>
      <c r="BU31" s="98"/>
      <c r="BV31" s="98"/>
      <c r="BW31" s="98"/>
      <c r="BX31" s="98"/>
      <c r="BY31" s="98"/>
      <c r="BZ31" s="98">
        <f>データ!AB7</f>
        <v>180.8</v>
      </c>
      <c r="CA31" s="98"/>
      <c r="CB31" s="98"/>
      <c r="CC31" s="98"/>
      <c r="CD31" s="98"/>
      <c r="CE31" s="98"/>
      <c r="CF31" s="98"/>
      <c r="CG31" s="98"/>
      <c r="CH31" s="98"/>
      <c r="CI31" s="98"/>
      <c r="CJ31" s="98"/>
      <c r="CK31" s="98"/>
      <c r="CL31" s="98"/>
      <c r="CM31" s="98"/>
      <c r="CN31" s="98"/>
      <c r="CO31" s="98"/>
      <c r="CP31" s="98"/>
      <c r="CQ31" s="98"/>
      <c r="CR31" s="98"/>
      <c r="CS31" s="98">
        <f>データ!AC7</f>
        <v>114.3</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t="str">
        <f>データ!AJ7</f>
        <v>-</v>
      </c>
      <c r="EM31" s="98"/>
      <c r="EN31" s="98"/>
      <c r="EO31" s="98"/>
      <c r="EP31" s="98"/>
      <c r="EQ31" s="98"/>
      <c r="ER31" s="98"/>
      <c r="ES31" s="98"/>
      <c r="ET31" s="98"/>
      <c r="EU31" s="98"/>
      <c r="EV31" s="98"/>
      <c r="EW31" s="98"/>
      <c r="EX31" s="98"/>
      <c r="EY31" s="98"/>
      <c r="EZ31" s="98"/>
      <c r="FA31" s="98"/>
      <c r="FB31" s="98"/>
      <c r="FC31" s="98"/>
      <c r="FD31" s="98"/>
      <c r="FE31" s="98" t="str">
        <f>データ!AK7</f>
        <v>-</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t="str">
        <f>データ!DK7</f>
        <v>-</v>
      </c>
      <c r="JD31" s="67"/>
      <c r="JE31" s="67"/>
      <c r="JF31" s="67"/>
      <c r="JG31" s="67"/>
      <c r="JH31" s="67"/>
      <c r="JI31" s="67"/>
      <c r="JJ31" s="67"/>
      <c r="JK31" s="67"/>
      <c r="JL31" s="67"/>
      <c r="JM31" s="67"/>
      <c r="JN31" s="67"/>
      <c r="JO31" s="67"/>
      <c r="JP31" s="67"/>
      <c r="JQ31" s="67"/>
      <c r="JR31" s="67"/>
      <c r="JS31" s="67"/>
      <c r="JT31" s="67"/>
      <c r="JU31" s="68"/>
      <c r="JV31" s="66" t="str">
        <f>データ!DL7</f>
        <v>-</v>
      </c>
      <c r="JW31" s="67"/>
      <c r="JX31" s="67"/>
      <c r="JY31" s="67"/>
      <c r="JZ31" s="67"/>
      <c r="KA31" s="67"/>
      <c r="KB31" s="67"/>
      <c r="KC31" s="67"/>
      <c r="KD31" s="67"/>
      <c r="KE31" s="67"/>
      <c r="KF31" s="67"/>
      <c r="KG31" s="67"/>
      <c r="KH31" s="67"/>
      <c r="KI31" s="67"/>
      <c r="KJ31" s="67"/>
      <c r="KK31" s="67"/>
      <c r="KL31" s="67"/>
      <c r="KM31" s="67"/>
      <c r="KN31" s="68"/>
      <c r="KO31" s="66">
        <f>データ!DM7</f>
        <v>31.9</v>
      </c>
      <c r="KP31" s="67"/>
      <c r="KQ31" s="67"/>
      <c r="KR31" s="67"/>
      <c r="KS31" s="67"/>
      <c r="KT31" s="67"/>
      <c r="KU31" s="67"/>
      <c r="KV31" s="67"/>
      <c r="KW31" s="67"/>
      <c r="KX31" s="67"/>
      <c r="KY31" s="67"/>
      <c r="KZ31" s="67"/>
      <c r="LA31" s="67"/>
      <c r="LB31" s="67"/>
      <c r="LC31" s="67"/>
      <c r="LD31" s="67"/>
      <c r="LE31" s="67"/>
      <c r="LF31" s="67"/>
      <c r="LG31" s="68"/>
      <c r="LH31" s="66">
        <f>データ!DN7</f>
        <v>93.3</v>
      </c>
      <c r="LI31" s="67"/>
      <c r="LJ31" s="67"/>
      <c r="LK31" s="67"/>
      <c r="LL31" s="67"/>
      <c r="LM31" s="67"/>
      <c r="LN31" s="67"/>
      <c r="LO31" s="67"/>
      <c r="LP31" s="67"/>
      <c r="LQ31" s="67"/>
      <c r="LR31" s="67"/>
      <c r="LS31" s="67"/>
      <c r="LT31" s="67"/>
      <c r="LU31" s="67"/>
      <c r="LV31" s="67"/>
      <c r="LW31" s="67"/>
      <c r="LX31" s="67"/>
      <c r="LY31" s="67"/>
      <c r="LZ31" s="68"/>
      <c r="MA31" s="66">
        <f>データ!DO7</f>
        <v>92.6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t="str">
        <f>データ!AD7</f>
        <v>-</v>
      </c>
      <c r="V32" s="98"/>
      <c r="W32" s="98"/>
      <c r="X32" s="98"/>
      <c r="Y32" s="98"/>
      <c r="Z32" s="98"/>
      <c r="AA32" s="98"/>
      <c r="AB32" s="98"/>
      <c r="AC32" s="98"/>
      <c r="AD32" s="98"/>
      <c r="AE32" s="98"/>
      <c r="AF32" s="98"/>
      <c r="AG32" s="98"/>
      <c r="AH32" s="98"/>
      <c r="AI32" s="98"/>
      <c r="AJ32" s="98"/>
      <c r="AK32" s="98"/>
      <c r="AL32" s="98"/>
      <c r="AM32" s="98"/>
      <c r="AN32" s="98" t="str">
        <f>データ!AE7</f>
        <v>-</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274.39999999999998</v>
      </c>
      <c r="CA32" s="98"/>
      <c r="CB32" s="98"/>
      <c r="CC32" s="98"/>
      <c r="CD32" s="98"/>
      <c r="CE32" s="98"/>
      <c r="CF32" s="98"/>
      <c r="CG32" s="98"/>
      <c r="CH32" s="98"/>
      <c r="CI32" s="98"/>
      <c r="CJ32" s="98"/>
      <c r="CK32" s="98"/>
      <c r="CL32" s="98"/>
      <c r="CM32" s="98"/>
      <c r="CN32" s="98"/>
      <c r="CO32" s="98"/>
      <c r="CP32" s="98"/>
      <c r="CQ32" s="98"/>
      <c r="CR32" s="98"/>
      <c r="CS32" s="98">
        <f>データ!AH7</f>
        <v>972.8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t="str">
        <f>データ!AO7</f>
        <v>-</v>
      </c>
      <c r="EM32" s="98"/>
      <c r="EN32" s="98"/>
      <c r="EO32" s="98"/>
      <c r="EP32" s="98"/>
      <c r="EQ32" s="98"/>
      <c r="ER32" s="98"/>
      <c r="ES32" s="98"/>
      <c r="ET32" s="98"/>
      <c r="EU32" s="98"/>
      <c r="EV32" s="98"/>
      <c r="EW32" s="98"/>
      <c r="EX32" s="98"/>
      <c r="EY32" s="98"/>
      <c r="EZ32" s="98"/>
      <c r="FA32" s="98"/>
      <c r="FB32" s="98"/>
      <c r="FC32" s="98"/>
      <c r="FD32" s="98"/>
      <c r="FE32" s="98" t="str">
        <f>データ!AP7</f>
        <v>-</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3.3</v>
      </c>
      <c r="GR32" s="98"/>
      <c r="GS32" s="98"/>
      <c r="GT32" s="98"/>
      <c r="GU32" s="98"/>
      <c r="GV32" s="98"/>
      <c r="GW32" s="98"/>
      <c r="GX32" s="98"/>
      <c r="GY32" s="98"/>
      <c r="GZ32" s="98"/>
      <c r="HA32" s="98"/>
      <c r="HB32" s="98"/>
      <c r="HC32" s="98"/>
      <c r="HD32" s="98"/>
      <c r="HE32" s="98"/>
      <c r="HF32" s="98"/>
      <c r="HG32" s="98"/>
      <c r="HH32" s="98"/>
      <c r="HI32" s="98"/>
      <c r="HJ32" s="98">
        <f>データ!AS7</f>
        <v>1.6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t="str">
        <f>データ!DP7</f>
        <v>-</v>
      </c>
      <c r="JD32" s="67"/>
      <c r="JE32" s="67"/>
      <c r="JF32" s="67"/>
      <c r="JG32" s="67"/>
      <c r="JH32" s="67"/>
      <c r="JI32" s="67"/>
      <c r="JJ32" s="67"/>
      <c r="JK32" s="67"/>
      <c r="JL32" s="67"/>
      <c r="JM32" s="67"/>
      <c r="JN32" s="67"/>
      <c r="JO32" s="67"/>
      <c r="JP32" s="67"/>
      <c r="JQ32" s="67"/>
      <c r="JR32" s="67"/>
      <c r="JS32" s="67"/>
      <c r="JT32" s="67"/>
      <c r="JU32" s="68"/>
      <c r="JV32" s="66" t="str">
        <f>データ!DQ7</f>
        <v>-</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138.1</v>
      </c>
      <c r="LI32" s="67"/>
      <c r="LJ32" s="67"/>
      <c r="LK32" s="67"/>
      <c r="LL32" s="67"/>
      <c r="LM32" s="67"/>
      <c r="LN32" s="67"/>
      <c r="LO32" s="67"/>
      <c r="LP32" s="67"/>
      <c r="LQ32" s="67"/>
      <c r="LR32" s="67"/>
      <c r="LS32" s="67"/>
      <c r="LT32" s="67"/>
      <c r="LU32" s="67"/>
      <c r="LV32" s="67"/>
      <c r="LW32" s="67"/>
      <c r="LX32" s="67"/>
      <c r="LY32" s="67"/>
      <c r="LZ32" s="68"/>
      <c r="MA32" s="66">
        <f>データ!DT7</f>
        <v>152.4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129</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t="str">
        <f>データ!AU7</f>
        <v>-</v>
      </c>
      <c r="V52" s="97"/>
      <c r="W52" s="97"/>
      <c r="X52" s="97"/>
      <c r="Y52" s="97"/>
      <c r="Z52" s="97"/>
      <c r="AA52" s="97"/>
      <c r="AB52" s="97"/>
      <c r="AC52" s="97"/>
      <c r="AD52" s="97"/>
      <c r="AE52" s="97"/>
      <c r="AF52" s="97"/>
      <c r="AG52" s="97"/>
      <c r="AH52" s="97"/>
      <c r="AI52" s="97"/>
      <c r="AJ52" s="97"/>
      <c r="AK52" s="97"/>
      <c r="AL52" s="97"/>
      <c r="AM52" s="97"/>
      <c r="AN52" s="97" t="str">
        <f>データ!AV7</f>
        <v>-</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t="str">
        <f>データ!BF7</f>
        <v>-</v>
      </c>
      <c r="EM52" s="98"/>
      <c r="EN52" s="98"/>
      <c r="EO52" s="98"/>
      <c r="EP52" s="98"/>
      <c r="EQ52" s="98"/>
      <c r="ER52" s="98"/>
      <c r="ES52" s="98"/>
      <c r="ET52" s="98"/>
      <c r="EU52" s="98"/>
      <c r="EV52" s="98"/>
      <c r="EW52" s="98"/>
      <c r="EX52" s="98"/>
      <c r="EY52" s="98"/>
      <c r="EZ52" s="98"/>
      <c r="FA52" s="98"/>
      <c r="FB52" s="98"/>
      <c r="FC52" s="98"/>
      <c r="FD52" s="98"/>
      <c r="FE52" s="98" t="str">
        <f>データ!BG7</f>
        <v>-</v>
      </c>
      <c r="FF52" s="98"/>
      <c r="FG52" s="98"/>
      <c r="FH52" s="98"/>
      <c r="FI52" s="98"/>
      <c r="FJ52" s="98"/>
      <c r="FK52" s="98"/>
      <c r="FL52" s="98"/>
      <c r="FM52" s="98"/>
      <c r="FN52" s="98"/>
      <c r="FO52" s="98"/>
      <c r="FP52" s="98"/>
      <c r="FQ52" s="98"/>
      <c r="FR52" s="98"/>
      <c r="FS52" s="98"/>
      <c r="FT52" s="98"/>
      <c r="FU52" s="98"/>
      <c r="FV52" s="98"/>
      <c r="FW52" s="98"/>
      <c r="FX52" s="98">
        <f>データ!BH7</f>
        <v>-2.5</v>
      </c>
      <c r="FY52" s="98"/>
      <c r="FZ52" s="98"/>
      <c r="GA52" s="98"/>
      <c r="GB52" s="98"/>
      <c r="GC52" s="98"/>
      <c r="GD52" s="98"/>
      <c r="GE52" s="98"/>
      <c r="GF52" s="98"/>
      <c r="GG52" s="98"/>
      <c r="GH52" s="98"/>
      <c r="GI52" s="98"/>
      <c r="GJ52" s="98"/>
      <c r="GK52" s="98"/>
      <c r="GL52" s="98"/>
      <c r="GM52" s="98"/>
      <c r="GN52" s="98"/>
      <c r="GO52" s="98"/>
      <c r="GP52" s="98"/>
      <c r="GQ52" s="98">
        <f>データ!BI7</f>
        <v>-93.3</v>
      </c>
      <c r="GR52" s="98"/>
      <c r="GS52" s="98"/>
      <c r="GT52" s="98"/>
      <c r="GU52" s="98"/>
      <c r="GV52" s="98"/>
      <c r="GW52" s="98"/>
      <c r="GX52" s="98"/>
      <c r="GY52" s="98"/>
      <c r="GZ52" s="98"/>
      <c r="HA52" s="98"/>
      <c r="HB52" s="98"/>
      <c r="HC52" s="98"/>
      <c r="HD52" s="98"/>
      <c r="HE52" s="98"/>
      <c r="HF52" s="98"/>
      <c r="HG52" s="98"/>
      <c r="HH52" s="98"/>
      <c r="HI52" s="98"/>
      <c r="HJ52" s="98">
        <f>データ!BJ7</f>
        <v>17.899999999999999</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t="str">
        <f>データ!BQ7</f>
        <v>-</v>
      </c>
      <c r="JD52" s="97"/>
      <c r="JE52" s="97"/>
      <c r="JF52" s="97"/>
      <c r="JG52" s="97"/>
      <c r="JH52" s="97"/>
      <c r="JI52" s="97"/>
      <c r="JJ52" s="97"/>
      <c r="JK52" s="97"/>
      <c r="JL52" s="97"/>
      <c r="JM52" s="97"/>
      <c r="JN52" s="97"/>
      <c r="JO52" s="97"/>
      <c r="JP52" s="97"/>
      <c r="JQ52" s="97"/>
      <c r="JR52" s="97"/>
      <c r="JS52" s="97"/>
      <c r="JT52" s="97"/>
      <c r="JU52" s="97"/>
      <c r="JV52" s="97" t="str">
        <f>データ!BR7</f>
        <v>-</v>
      </c>
      <c r="JW52" s="97"/>
      <c r="JX52" s="97"/>
      <c r="JY52" s="97"/>
      <c r="JZ52" s="97"/>
      <c r="KA52" s="97"/>
      <c r="KB52" s="97"/>
      <c r="KC52" s="97"/>
      <c r="KD52" s="97"/>
      <c r="KE52" s="97"/>
      <c r="KF52" s="97"/>
      <c r="KG52" s="97"/>
      <c r="KH52" s="97"/>
      <c r="KI52" s="97"/>
      <c r="KJ52" s="97"/>
      <c r="KK52" s="97"/>
      <c r="KL52" s="97"/>
      <c r="KM52" s="97"/>
      <c r="KN52" s="97"/>
      <c r="KO52" s="97">
        <f>データ!BS7</f>
        <v>-468</v>
      </c>
      <c r="KP52" s="97"/>
      <c r="KQ52" s="97"/>
      <c r="KR52" s="97"/>
      <c r="KS52" s="97"/>
      <c r="KT52" s="97"/>
      <c r="KU52" s="97"/>
      <c r="KV52" s="97"/>
      <c r="KW52" s="97"/>
      <c r="KX52" s="97"/>
      <c r="KY52" s="97"/>
      <c r="KZ52" s="97"/>
      <c r="LA52" s="97"/>
      <c r="LB52" s="97"/>
      <c r="LC52" s="97"/>
      <c r="LD52" s="97"/>
      <c r="LE52" s="97"/>
      <c r="LF52" s="97"/>
      <c r="LG52" s="97"/>
      <c r="LH52" s="97">
        <f>データ!BT7</f>
        <v>11483</v>
      </c>
      <c r="LI52" s="97"/>
      <c r="LJ52" s="97"/>
      <c r="LK52" s="97"/>
      <c r="LL52" s="97"/>
      <c r="LM52" s="97"/>
      <c r="LN52" s="97"/>
      <c r="LO52" s="97"/>
      <c r="LP52" s="97"/>
      <c r="LQ52" s="97"/>
      <c r="LR52" s="97"/>
      <c r="LS52" s="97"/>
      <c r="LT52" s="97"/>
      <c r="LU52" s="97"/>
      <c r="LV52" s="97"/>
      <c r="LW52" s="97"/>
      <c r="LX52" s="97"/>
      <c r="LY52" s="97"/>
      <c r="LZ52" s="97"/>
      <c r="MA52" s="97">
        <f>データ!BU7</f>
        <v>2067</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t="str">
        <f>データ!AZ7</f>
        <v>-</v>
      </c>
      <c r="V53" s="97"/>
      <c r="W53" s="97"/>
      <c r="X53" s="97"/>
      <c r="Y53" s="97"/>
      <c r="Z53" s="97"/>
      <c r="AA53" s="97"/>
      <c r="AB53" s="97"/>
      <c r="AC53" s="97"/>
      <c r="AD53" s="97"/>
      <c r="AE53" s="97"/>
      <c r="AF53" s="97"/>
      <c r="AG53" s="97"/>
      <c r="AH53" s="97"/>
      <c r="AI53" s="97"/>
      <c r="AJ53" s="97"/>
      <c r="AK53" s="97"/>
      <c r="AL53" s="97"/>
      <c r="AM53" s="97"/>
      <c r="AN53" s="97" t="str">
        <f>データ!BA7</f>
        <v>-</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t="str">
        <f>データ!BK7</f>
        <v>-</v>
      </c>
      <c r="EM53" s="98"/>
      <c r="EN53" s="98"/>
      <c r="EO53" s="98"/>
      <c r="EP53" s="98"/>
      <c r="EQ53" s="98"/>
      <c r="ER53" s="98"/>
      <c r="ES53" s="98"/>
      <c r="ET53" s="98"/>
      <c r="EU53" s="98"/>
      <c r="EV53" s="98"/>
      <c r="EW53" s="98"/>
      <c r="EX53" s="98"/>
      <c r="EY53" s="98"/>
      <c r="EZ53" s="98"/>
      <c r="FA53" s="98"/>
      <c r="FB53" s="98"/>
      <c r="FC53" s="98"/>
      <c r="FD53" s="98"/>
      <c r="FE53" s="98" t="str">
        <f>データ!BL7</f>
        <v>-</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16.899999999999999</v>
      </c>
      <c r="GR53" s="98"/>
      <c r="GS53" s="98"/>
      <c r="GT53" s="98"/>
      <c r="GU53" s="98"/>
      <c r="GV53" s="98"/>
      <c r="GW53" s="98"/>
      <c r="GX53" s="98"/>
      <c r="GY53" s="98"/>
      <c r="GZ53" s="98"/>
      <c r="HA53" s="98"/>
      <c r="HB53" s="98"/>
      <c r="HC53" s="98"/>
      <c r="HD53" s="98"/>
      <c r="HE53" s="98"/>
      <c r="HF53" s="98"/>
      <c r="HG53" s="98"/>
      <c r="HH53" s="98"/>
      <c r="HI53" s="98"/>
      <c r="HJ53" s="98">
        <f>データ!BO7</f>
        <v>26.4</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t="str">
        <f>データ!BV7</f>
        <v>-</v>
      </c>
      <c r="JD53" s="97"/>
      <c r="JE53" s="97"/>
      <c r="JF53" s="97"/>
      <c r="JG53" s="97"/>
      <c r="JH53" s="97"/>
      <c r="JI53" s="97"/>
      <c r="JJ53" s="97"/>
      <c r="JK53" s="97"/>
      <c r="JL53" s="97"/>
      <c r="JM53" s="97"/>
      <c r="JN53" s="97"/>
      <c r="JO53" s="97"/>
      <c r="JP53" s="97"/>
      <c r="JQ53" s="97"/>
      <c r="JR53" s="97"/>
      <c r="JS53" s="97"/>
      <c r="JT53" s="97"/>
      <c r="JU53" s="97"/>
      <c r="JV53" s="97" t="str">
        <f>データ!BW7</f>
        <v>-</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130</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774938</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11966</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t="str">
        <f>データ!CZ7</f>
        <v>-</v>
      </c>
      <c r="KB77" s="67"/>
      <c r="KC77" s="67"/>
      <c r="KD77" s="67"/>
      <c r="KE77" s="67"/>
      <c r="KF77" s="67"/>
      <c r="KG77" s="67"/>
      <c r="KH77" s="67"/>
      <c r="KI77" s="67"/>
      <c r="KJ77" s="67"/>
      <c r="KK77" s="67"/>
      <c r="KL77" s="67"/>
      <c r="KM77" s="67"/>
      <c r="KN77" s="67"/>
      <c r="KO77" s="68"/>
      <c r="KP77" s="66" t="str">
        <f>データ!DA7</f>
        <v>-</v>
      </c>
      <c r="KQ77" s="67"/>
      <c r="KR77" s="67"/>
      <c r="KS77" s="67"/>
      <c r="KT77" s="67"/>
      <c r="KU77" s="67"/>
      <c r="KV77" s="67"/>
      <c r="KW77" s="67"/>
      <c r="KX77" s="67"/>
      <c r="KY77" s="67"/>
      <c r="KZ77" s="67"/>
      <c r="LA77" s="67"/>
      <c r="LB77" s="67"/>
      <c r="LC77" s="67"/>
      <c r="LD77" s="68"/>
      <c r="LE77" s="66">
        <f>データ!DB7</f>
        <v>2369.1999999999998</v>
      </c>
      <c r="LF77" s="67"/>
      <c r="LG77" s="67"/>
      <c r="LH77" s="67"/>
      <c r="LI77" s="67"/>
      <c r="LJ77" s="67"/>
      <c r="LK77" s="67"/>
      <c r="LL77" s="67"/>
      <c r="LM77" s="67"/>
      <c r="LN77" s="67"/>
      <c r="LO77" s="67"/>
      <c r="LP77" s="67"/>
      <c r="LQ77" s="67"/>
      <c r="LR77" s="67"/>
      <c r="LS77" s="68"/>
      <c r="LT77" s="66">
        <f>データ!DC7</f>
        <v>3122.4</v>
      </c>
      <c r="LU77" s="67"/>
      <c r="LV77" s="67"/>
      <c r="LW77" s="67"/>
      <c r="LX77" s="67"/>
      <c r="LY77" s="67"/>
      <c r="LZ77" s="67"/>
      <c r="MA77" s="67"/>
      <c r="MB77" s="67"/>
      <c r="MC77" s="67"/>
      <c r="MD77" s="67"/>
      <c r="ME77" s="67"/>
      <c r="MF77" s="67"/>
      <c r="MG77" s="67"/>
      <c r="MH77" s="68"/>
      <c r="MI77" s="66">
        <f>データ!DD7</f>
        <v>1778.9</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t="str">
        <f>データ!DE7</f>
        <v>-</v>
      </c>
      <c r="KB78" s="67"/>
      <c r="KC78" s="67"/>
      <c r="KD78" s="67"/>
      <c r="KE78" s="67"/>
      <c r="KF78" s="67"/>
      <c r="KG78" s="67"/>
      <c r="KH78" s="67"/>
      <c r="KI78" s="67"/>
      <c r="KJ78" s="67"/>
      <c r="KK78" s="67"/>
      <c r="KL78" s="67"/>
      <c r="KM78" s="67"/>
      <c r="KN78" s="67"/>
      <c r="KO78" s="68"/>
      <c r="KP78" s="66" t="str">
        <f>データ!DF7</f>
        <v>-</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72.599999999999994</v>
      </c>
      <c r="LU78" s="67"/>
      <c r="LV78" s="67"/>
      <c r="LW78" s="67"/>
      <c r="LX78" s="67"/>
      <c r="LY78" s="67"/>
      <c r="LZ78" s="67"/>
      <c r="MA78" s="67"/>
      <c r="MB78" s="67"/>
      <c r="MC78" s="67"/>
      <c r="MD78" s="67"/>
      <c r="ME78" s="67"/>
      <c r="MF78" s="67"/>
      <c r="MG78" s="67"/>
      <c r="MH78" s="68"/>
      <c r="MI78" s="66">
        <f>データ!DI7</f>
        <v>50.4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1IuBIl1i6olenDJhLf8Bwbkj/ICb/mdZdaekFYpQNZ1EmDGPTxuRW0x+Yl60wCMK+tr7Dtud8Y+6DYWfzd5vAA==" saltValue="acNqd6+6Eh5zubEj8TNBoQ=="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15">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15">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93</v>
      </c>
      <c r="AO5" s="47" t="s">
        <v>94</v>
      </c>
      <c r="AP5" s="47" t="s">
        <v>95</v>
      </c>
      <c r="AQ5" s="47" t="s">
        <v>96</v>
      </c>
      <c r="AR5" s="47" t="s">
        <v>97</v>
      </c>
      <c r="AS5" s="47" t="s">
        <v>98</v>
      </c>
      <c r="AT5" s="47" t="s">
        <v>99</v>
      </c>
      <c r="AU5" s="47" t="s">
        <v>100</v>
      </c>
      <c r="AV5" s="47" t="s">
        <v>102</v>
      </c>
      <c r="AW5" s="47" t="s">
        <v>91</v>
      </c>
      <c r="AX5" s="47" t="s">
        <v>92</v>
      </c>
      <c r="AY5" s="47" t="s">
        <v>93</v>
      </c>
      <c r="AZ5" s="47" t="s">
        <v>94</v>
      </c>
      <c r="BA5" s="47" t="s">
        <v>95</v>
      </c>
      <c r="BB5" s="47" t="s">
        <v>96</v>
      </c>
      <c r="BC5" s="47" t="s">
        <v>97</v>
      </c>
      <c r="BD5" s="47" t="s">
        <v>98</v>
      </c>
      <c r="BE5" s="47" t="s">
        <v>99</v>
      </c>
      <c r="BF5" s="47" t="s">
        <v>100</v>
      </c>
      <c r="BG5" s="47" t="s">
        <v>90</v>
      </c>
      <c r="BH5" s="47" t="s">
        <v>91</v>
      </c>
      <c r="BI5" s="47" t="s">
        <v>92</v>
      </c>
      <c r="BJ5" s="47" t="s">
        <v>93</v>
      </c>
      <c r="BK5" s="47" t="s">
        <v>94</v>
      </c>
      <c r="BL5" s="47" t="s">
        <v>95</v>
      </c>
      <c r="BM5" s="47" t="s">
        <v>96</v>
      </c>
      <c r="BN5" s="47" t="s">
        <v>97</v>
      </c>
      <c r="BO5" s="47" t="s">
        <v>98</v>
      </c>
      <c r="BP5" s="47" t="s">
        <v>99</v>
      </c>
      <c r="BQ5" s="47" t="s">
        <v>100</v>
      </c>
      <c r="BR5" s="47" t="s">
        <v>102</v>
      </c>
      <c r="BS5" s="47" t="s">
        <v>103</v>
      </c>
      <c r="BT5" s="47" t="s">
        <v>92</v>
      </c>
      <c r="BU5" s="47" t="s">
        <v>93</v>
      </c>
      <c r="BV5" s="47" t="s">
        <v>94</v>
      </c>
      <c r="BW5" s="47" t="s">
        <v>95</v>
      </c>
      <c r="BX5" s="47" t="s">
        <v>96</v>
      </c>
      <c r="BY5" s="47" t="s">
        <v>97</v>
      </c>
      <c r="BZ5" s="47" t="s">
        <v>98</v>
      </c>
      <c r="CA5" s="47" t="s">
        <v>99</v>
      </c>
      <c r="CB5" s="47" t="s">
        <v>100</v>
      </c>
      <c r="CC5" s="47" t="s">
        <v>90</v>
      </c>
      <c r="CD5" s="47" t="s">
        <v>91</v>
      </c>
      <c r="CE5" s="47" t="s">
        <v>92</v>
      </c>
      <c r="CF5" s="47" t="s">
        <v>93</v>
      </c>
      <c r="CG5" s="47" t="s">
        <v>94</v>
      </c>
      <c r="CH5" s="47" t="s">
        <v>95</v>
      </c>
      <c r="CI5" s="47" t="s">
        <v>96</v>
      </c>
      <c r="CJ5" s="47" t="s">
        <v>97</v>
      </c>
      <c r="CK5" s="47" t="s">
        <v>98</v>
      </c>
      <c r="CL5" s="47" t="s">
        <v>99</v>
      </c>
      <c r="CM5" s="145"/>
      <c r="CN5" s="145"/>
      <c r="CO5" s="47" t="s">
        <v>89</v>
      </c>
      <c r="CP5" s="47" t="s">
        <v>104</v>
      </c>
      <c r="CQ5" s="47" t="s">
        <v>91</v>
      </c>
      <c r="CR5" s="47" t="s">
        <v>92</v>
      </c>
      <c r="CS5" s="47" t="s">
        <v>105</v>
      </c>
      <c r="CT5" s="47" t="s">
        <v>94</v>
      </c>
      <c r="CU5" s="47" t="s">
        <v>95</v>
      </c>
      <c r="CV5" s="47" t="s">
        <v>96</v>
      </c>
      <c r="CW5" s="47" t="s">
        <v>97</v>
      </c>
      <c r="CX5" s="47" t="s">
        <v>98</v>
      </c>
      <c r="CY5" s="47" t="s">
        <v>99</v>
      </c>
      <c r="CZ5" s="47" t="s">
        <v>100</v>
      </c>
      <c r="DA5" s="47" t="s">
        <v>102</v>
      </c>
      <c r="DB5" s="47" t="s">
        <v>91</v>
      </c>
      <c r="DC5" s="47" t="s">
        <v>92</v>
      </c>
      <c r="DD5" s="47" t="s">
        <v>93</v>
      </c>
      <c r="DE5" s="47" t="s">
        <v>94</v>
      </c>
      <c r="DF5" s="47" t="s">
        <v>95</v>
      </c>
      <c r="DG5" s="47" t="s">
        <v>96</v>
      </c>
      <c r="DH5" s="47" t="s">
        <v>97</v>
      </c>
      <c r="DI5" s="47" t="s">
        <v>98</v>
      </c>
      <c r="DJ5" s="47" t="s">
        <v>35</v>
      </c>
      <c r="DK5" s="47" t="s">
        <v>89</v>
      </c>
      <c r="DL5" s="47" t="s">
        <v>102</v>
      </c>
      <c r="DM5" s="47" t="s">
        <v>106</v>
      </c>
      <c r="DN5" s="47" t="s">
        <v>92</v>
      </c>
      <c r="DO5" s="47" t="s">
        <v>93</v>
      </c>
      <c r="DP5" s="47" t="s">
        <v>94</v>
      </c>
      <c r="DQ5" s="47" t="s">
        <v>95</v>
      </c>
      <c r="DR5" s="47" t="s">
        <v>96</v>
      </c>
      <c r="DS5" s="47" t="s">
        <v>97</v>
      </c>
      <c r="DT5" s="47" t="s">
        <v>98</v>
      </c>
      <c r="DU5" s="47" t="s">
        <v>99</v>
      </c>
    </row>
    <row r="6" spans="1:125" s="54" customFormat="1" x14ac:dyDescent="0.15">
      <c r="A6" s="37" t="s">
        <v>107</v>
      </c>
      <c r="B6" s="48">
        <f>B8</f>
        <v>2022</v>
      </c>
      <c r="C6" s="48">
        <f t="shared" ref="C6:X6" si="1">C8</f>
        <v>422011</v>
      </c>
      <c r="D6" s="48">
        <f t="shared" si="1"/>
        <v>47</v>
      </c>
      <c r="E6" s="48">
        <f t="shared" si="1"/>
        <v>14</v>
      </c>
      <c r="F6" s="48">
        <f t="shared" si="1"/>
        <v>0</v>
      </c>
      <c r="G6" s="48">
        <f t="shared" si="1"/>
        <v>9</v>
      </c>
      <c r="H6" s="48" t="str">
        <f>SUBSTITUTE(H8,"　","")</f>
        <v>長崎県長崎市</v>
      </c>
      <c r="I6" s="48" t="str">
        <f t="shared" si="1"/>
        <v>長崎市茂里町駐車場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都市計画駐車場 届出駐車場 附置義務駐車施設</v>
      </c>
      <c r="Q6" s="50" t="str">
        <f t="shared" si="1"/>
        <v>広場式</v>
      </c>
      <c r="R6" s="51">
        <f t="shared" si="1"/>
        <v>2</v>
      </c>
      <c r="S6" s="50" t="str">
        <f t="shared" si="1"/>
        <v>公共施設</v>
      </c>
      <c r="T6" s="50" t="str">
        <f t="shared" si="1"/>
        <v>無</v>
      </c>
      <c r="U6" s="51">
        <f t="shared" si="1"/>
        <v>2770</v>
      </c>
      <c r="V6" s="51">
        <f t="shared" si="1"/>
        <v>135</v>
      </c>
      <c r="W6" s="51">
        <f t="shared" si="1"/>
        <v>250</v>
      </c>
      <c r="X6" s="50" t="str">
        <f t="shared" si="1"/>
        <v>利用料金制</v>
      </c>
      <c r="Y6" s="52" t="e">
        <f>IF(Y8="-",NA(),Y8)</f>
        <v>#N/A</v>
      </c>
      <c r="Z6" s="52" t="e">
        <f t="shared" ref="Z6:AH6" si="2">IF(Z8="-",NA(),Z8)</f>
        <v>#N/A</v>
      </c>
      <c r="AA6" s="52">
        <f t="shared" si="2"/>
        <v>95</v>
      </c>
      <c r="AB6" s="52">
        <f t="shared" si="2"/>
        <v>180.8</v>
      </c>
      <c r="AC6" s="52">
        <f t="shared" si="2"/>
        <v>114.3</v>
      </c>
      <c r="AD6" s="52" t="e">
        <f t="shared" si="2"/>
        <v>#N/A</v>
      </c>
      <c r="AE6" s="52" t="e">
        <f t="shared" si="2"/>
        <v>#N/A</v>
      </c>
      <c r="AF6" s="52">
        <f t="shared" si="2"/>
        <v>3200.8</v>
      </c>
      <c r="AG6" s="52">
        <f t="shared" si="2"/>
        <v>274.39999999999998</v>
      </c>
      <c r="AH6" s="52">
        <f t="shared" si="2"/>
        <v>972.8</v>
      </c>
      <c r="AI6" s="49" t="str">
        <f>IF(AI8="-","",IF(AI8="-","【-】","【"&amp;SUBSTITUTE(TEXT(AI8,"#,##0.0"),"-","△")&amp;"】"))</f>
        <v>【676.8】</v>
      </c>
      <c r="AJ6" s="52" t="e">
        <f>IF(AJ8="-",NA(),AJ8)</f>
        <v>#N/A</v>
      </c>
      <c r="AK6" s="52" t="e">
        <f t="shared" ref="AK6:AS6" si="3">IF(AK8="-",NA(),AK8)</f>
        <v>#N/A</v>
      </c>
      <c r="AL6" s="52">
        <f t="shared" si="3"/>
        <v>0</v>
      </c>
      <c r="AM6" s="52">
        <f t="shared" si="3"/>
        <v>0</v>
      </c>
      <c r="AN6" s="52">
        <f t="shared" si="3"/>
        <v>0</v>
      </c>
      <c r="AO6" s="52" t="e">
        <f t="shared" si="3"/>
        <v>#N/A</v>
      </c>
      <c r="AP6" s="52" t="e">
        <f t="shared" si="3"/>
        <v>#N/A</v>
      </c>
      <c r="AQ6" s="52">
        <f t="shared" si="3"/>
        <v>4.8</v>
      </c>
      <c r="AR6" s="52">
        <f t="shared" si="3"/>
        <v>3.3</v>
      </c>
      <c r="AS6" s="52">
        <f t="shared" si="3"/>
        <v>1.6</v>
      </c>
      <c r="AT6" s="49" t="str">
        <f>IF(AT8="-","",IF(AT8="-","【-】","【"&amp;SUBSTITUTE(TEXT(AT8,"#,##0.0"),"-","△")&amp;"】"))</f>
        <v>【3.6】</v>
      </c>
      <c r="AU6" s="53" t="e">
        <f>IF(AU8="-",NA(),AU8)</f>
        <v>#N/A</v>
      </c>
      <c r="AV6" s="53" t="e">
        <f t="shared" ref="AV6:BD6" si="4">IF(AV8="-",NA(),AV8)</f>
        <v>#N/A</v>
      </c>
      <c r="AW6" s="53">
        <f t="shared" si="4"/>
        <v>0</v>
      </c>
      <c r="AX6" s="53">
        <f t="shared" si="4"/>
        <v>0</v>
      </c>
      <c r="AY6" s="53">
        <f t="shared" si="4"/>
        <v>0</v>
      </c>
      <c r="AZ6" s="53" t="e">
        <f t="shared" si="4"/>
        <v>#N/A</v>
      </c>
      <c r="BA6" s="53" t="e">
        <f t="shared" si="4"/>
        <v>#N/A</v>
      </c>
      <c r="BB6" s="53">
        <f t="shared" si="4"/>
        <v>98</v>
      </c>
      <c r="BC6" s="53">
        <f t="shared" si="4"/>
        <v>13</v>
      </c>
      <c r="BD6" s="53">
        <f t="shared" si="4"/>
        <v>2</v>
      </c>
      <c r="BE6" s="51" t="str">
        <f>IF(BE8="-","",IF(BE8="-","【-】","【"&amp;SUBSTITUTE(TEXT(BE8,"#,##0"),"-","△")&amp;"】"))</f>
        <v>【33】</v>
      </c>
      <c r="BF6" s="52" t="e">
        <f>IF(BF8="-",NA(),BF8)</f>
        <v>#N/A</v>
      </c>
      <c r="BG6" s="52" t="e">
        <f t="shared" ref="BG6:BO6" si="5">IF(BG8="-",NA(),BG8)</f>
        <v>#N/A</v>
      </c>
      <c r="BH6" s="52">
        <f t="shared" si="5"/>
        <v>-2.5</v>
      </c>
      <c r="BI6" s="52">
        <f t="shared" si="5"/>
        <v>-93.3</v>
      </c>
      <c r="BJ6" s="52">
        <f t="shared" si="5"/>
        <v>17.899999999999999</v>
      </c>
      <c r="BK6" s="52" t="e">
        <f t="shared" si="5"/>
        <v>#N/A</v>
      </c>
      <c r="BL6" s="52" t="e">
        <f t="shared" si="5"/>
        <v>#N/A</v>
      </c>
      <c r="BM6" s="52">
        <f t="shared" si="5"/>
        <v>-56.4</v>
      </c>
      <c r="BN6" s="52">
        <f t="shared" si="5"/>
        <v>16.899999999999999</v>
      </c>
      <c r="BO6" s="52">
        <f t="shared" si="5"/>
        <v>26.4</v>
      </c>
      <c r="BP6" s="49" t="str">
        <f>IF(BP8="-","",IF(BP8="-","【-】","【"&amp;SUBSTITUTE(TEXT(BP8,"#,##0.0"),"-","△")&amp;"】"))</f>
        <v>【12.8】</v>
      </c>
      <c r="BQ6" s="53" t="e">
        <f>IF(BQ8="-",NA(),BQ8)</f>
        <v>#N/A</v>
      </c>
      <c r="BR6" s="53" t="e">
        <f t="shared" ref="BR6:BZ6" si="6">IF(BR8="-",NA(),BR8)</f>
        <v>#N/A</v>
      </c>
      <c r="BS6" s="53">
        <f t="shared" si="6"/>
        <v>-468</v>
      </c>
      <c r="BT6" s="53">
        <f t="shared" si="6"/>
        <v>11483</v>
      </c>
      <c r="BU6" s="53">
        <f t="shared" si="6"/>
        <v>2067</v>
      </c>
      <c r="BV6" s="53" t="e">
        <f t="shared" si="6"/>
        <v>#N/A</v>
      </c>
      <c r="BW6" s="53" t="e">
        <f t="shared" si="6"/>
        <v>#N/A</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108</v>
      </c>
      <c r="CM6" s="51">
        <f t="shared" ref="CM6:CN6" si="7">CM8</f>
        <v>774938</v>
      </c>
      <c r="CN6" s="51">
        <f t="shared" si="7"/>
        <v>11966</v>
      </c>
      <c r="CO6" s="52"/>
      <c r="CP6" s="52"/>
      <c r="CQ6" s="52"/>
      <c r="CR6" s="52"/>
      <c r="CS6" s="52"/>
      <c r="CT6" s="52"/>
      <c r="CU6" s="52"/>
      <c r="CV6" s="52"/>
      <c r="CW6" s="52"/>
      <c r="CX6" s="52"/>
      <c r="CY6" s="49" t="s">
        <v>108</v>
      </c>
      <c r="CZ6" s="52" t="e">
        <f>IF(CZ8="-",NA(),CZ8)</f>
        <v>#N/A</v>
      </c>
      <c r="DA6" s="52" t="e">
        <f t="shared" ref="DA6:DI6" si="8">IF(DA8="-",NA(),DA8)</f>
        <v>#N/A</v>
      </c>
      <c r="DB6" s="52">
        <f t="shared" si="8"/>
        <v>2369.1999999999998</v>
      </c>
      <c r="DC6" s="52">
        <f t="shared" si="8"/>
        <v>3122.4</v>
      </c>
      <c r="DD6" s="52">
        <f t="shared" si="8"/>
        <v>1778.9</v>
      </c>
      <c r="DE6" s="52" t="e">
        <f t="shared" si="8"/>
        <v>#N/A</v>
      </c>
      <c r="DF6" s="52" t="e">
        <f t="shared" si="8"/>
        <v>#N/A</v>
      </c>
      <c r="DG6" s="52">
        <f t="shared" si="8"/>
        <v>764.6</v>
      </c>
      <c r="DH6" s="52">
        <f t="shared" si="8"/>
        <v>72.599999999999994</v>
      </c>
      <c r="DI6" s="52">
        <f t="shared" si="8"/>
        <v>50.4</v>
      </c>
      <c r="DJ6" s="49" t="str">
        <f>IF(DJ8="-","",IF(DJ8="-","【-】","【"&amp;SUBSTITUTE(TEXT(DJ8,"#,##0.0"),"-","△")&amp;"】"))</f>
        <v>【72.2】</v>
      </c>
      <c r="DK6" s="52" t="e">
        <f>IF(DK8="-",NA(),DK8)</f>
        <v>#N/A</v>
      </c>
      <c r="DL6" s="52" t="e">
        <f t="shared" ref="DL6:DT6" si="9">IF(DL8="-",NA(),DL8)</f>
        <v>#N/A</v>
      </c>
      <c r="DM6" s="52">
        <f t="shared" si="9"/>
        <v>31.9</v>
      </c>
      <c r="DN6" s="52">
        <f t="shared" si="9"/>
        <v>93.3</v>
      </c>
      <c r="DO6" s="52">
        <f t="shared" si="9"/>
        <v>92.6</v>
      </c>
      <c r="DP6" s="52" t="e">
        <f t="shared" si="9"/>
        <v>#N/A</v>
      </c>
      <c r="DQ6" s="52" t="e">
        <f t="shared" si="9"/>
        <v>#N/A</v>
      </c>
      <c r="DR6" s="52">
        <f t="shared" si="9"/>
        <v>128.5</v>
      </c>
      <c r="DS6" s="52">
        <f t="shared" si="9"/>
        <v>138.1</v>
      </c>
      <c r="DT6" s="52">
        <f t="shared" si="9"/>
        <v>152.4</v>
      </c>
      <c r="DU6" s="49" t="str">
        <f>IF(DU8="-","",IF(DU8="-","【-】","【"&amp;SUBSTITUTE(TEXT(DU8,"#,##0.0"),"-","△")&amp;"】"))</f>
        <v>【201.6】</v>
      </c>
    </row>
    <row r="7" spans="1:125" s="54" customFormat="1" x14ac:dyDescent="0.15">
      <c r="A7" s="37" t="s">
        <v>109</v>
      </c>
      <c r="B7" s="48">
        <f t="shared" ref="B7:X7" si="10">B8</f>
        <v>2022</v>
      </c>
      <c r="C7" s="48">
        <f t="shared" si="10"/>
        <v>422011</v>
      </c>
      <c r="D7" s="48">
        <f t="shared" si="10"/>
        <v>47</v>
      </c>
      <c r="E7" s="48">
        <f t="shared" si="10"/>
        <v>14</v>
      </c>
      <c r="F7" s="48">
        <f t="shared" si="10"/>
        <v>0</v>
      </c>
      <c r="G7" s="48">
        <f t="shared" si="10"/>
        <v>9</v>
      </c>
      <c r="H7" s="48" t="str">
        <f t="shared" si="10"/>
        <v>長崎県　長崎市</v>
      </c>
      <c r="I7" s="48" t="str">
        <f t="shared" si="10"/>
        <v>長崎市茂里町駐車場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都市計画駐車場 届出駐車場 附置義務駐車施設</v>
      </c>
      <c r="Q7" s="50" t="str">
        <f t="shared" si="10"/>
        <v>広場式</v>
      </c>
      <c r="R7" s="51">
        <f t="shared" si="10"/>
        <v>2</v>
      </c>
      <c r="S7" s="50" t="str">
        <f t="shared" si="10"/>
        <v>公共施設</v>
      </c>
      <c r="T7" s="50" t="str">
        <f t="shared" si="10"/>
        <v>無</v>
      </c>
      <c r="U7" s="51">
        <f t="shared" si="10"/>
        <v>2770</v>
      </c>
      <c r="V7" s="51">
        <f t="shared" si="10"/>
        <v>135</v>
      </c>
      <c r="W7" s="51">
        <f t="shared" si="10"/>
        <v>250</v>
      </c>
      <c r="X7" s="50" t="str">
        <f t="shared" si="10"/>
        <v>利用料金制</v>
      </c>
      <c r="Y7" s="52" t="str">
        <f>Y8</f>
        <v>-</v>
      </c>
      <c r="Z7" s="52" t="str">
        <f t="shared" ref="Z7:AH7" si="11">Z8</f>
        <v>-</v>
      </c>
      <c r="AA7" s="52">
        <f t="shared" si="11"/>
        <v>95</v>
      </c>
      <c r="AB7" s="52">
        <f t="shared" si="11"/>
        <v>180.8</v>
      </c>
      <c r="AC7" s="52">
        <f t="shared" si="11"/>
        <v>114.3</v>
      </c>
      <c r="AD7" s="52" t="str">
        <f t="shared" si="11"/>
        <v>-</v>
      </c>
      <c r="AE7" s="52" t="str">
        <f t="shared" si="11"/>
        <v>-</v>
      </c>
      <c r="AF7" s="52">
        <f t="shared" si="11"/>
        <v>3200.8</v>
      </c>
      <c r="AG7" s="52">
        <f t="shared" si="11"/>
        <v>274.39999999999998</v>
      </c>
      <c r="AH7" s="52">
        <f t="shared" si="11"/>
        <v>972.8</v>
      </c>
      <c r="AI7" s="49"/>
      <c r="AJ7" s="52" t="str">
        <f>AJ8</f>
        <v>-</v>
      </c>
      <c r="AK7" s="52" t="str">
        <f t="shared" ref="AK7:AS7" si="12">AK8</f>
        <v>-</v>
      </c>
      <c r="AL7" s="52">
        <f t="shared" si="12"/>
        <v>0</v>
      </c>
      <c r="AM7" s="52">
        <f t="shared" si="12"/>
        <v>0</v>
      </c>
      <c r="AN7" s="52">
        <f t="shared" si="12"/>
        <v>0</v>
      </c>
      <c r="AO7" s="52" t="str">
        <f t="shared" si="12"/>
        <v>-</v>
      </c>
      <c r="AP7" s="52" t="str">
        <f t="shared" si="12"/>
        <v>-</v>
      </c>
      <c r="AQ7" s="52">
        <f t="shared" si="12"/>
        <v>4.8</v>
      </c>
      <c r="AR7" s="52">
        <f t="shared" si="12"/>
        <v>3.3</v>
      </c>
      <c r="AS7" s="52">
        <f t="shared" si="12"/>
        <v>1.6</v>
      </c>
      <c r="AT7" s="49"/>
      <c r="AU7" s="53" t="str">
        <f>AU8</f>
        <v>-</v>
      </c>
      <c r="AV7" s="53" t="str">
        <f t="shared" ref="AV7:BD7" si="13">AV8</f>
        <v>-</v>
      </c>
      <c r="AW7" s="53">
        <f t="shared" si="13"/>
        <v>0</v>
      </c>
      <c r="AX7" s="53">
        <f t="shared" si="13"/>
        <v>0</v>
      </c>
      <c r="AY7" s="53">
        <f t="shared" si="13"/>
        <v>0</v>
      </c>
      <c r="AZ7" s="53" t="str">
        <f t="shared" si="13"/>
        <v>-</v>
      </c>
      <c r="BA7" s="53" t="str">
        <f t="shared" si="13"/>
        <v>-</v>
      </c>
      <c r="BB7" s="53">
        <f t="shared" si="13"/>
        <v>98</v>
      </c>
      <c r="BC7" s="53">
        <f t="shared" si="13"/>
        <v>13</v>
      </c>
      <c r="BD7" s="53">
        <f t="shared" si="13"/>
        <v>2</v>
      </c>
      <c r="BE7" s="51"/>
      <c r="BF7" s="52" t="str">
        <f>BF8</f>
        <v>-</v>
      </c>
      <c r="BG7" s="52" t="str">
        <f t="shared" ref="BG7:BO7" si="14">BG8</f>
        <v>-</v>
      </c>
      <c r="BH7" s="52">
        <f t="shared" si="14"/>
        <v>-2.5</v>
      </c>
      <c r="BI7" s="52">
        <f t="shared" si="14"/>
        <v>-93.3</v>
      </c>
      <c r="BJ7" s="52">
        <f t="shared" si="14"/>
        <v>17.899999999999999</v>
      </c>
      <c r="BK7" s="52" t="str">
        <f t="shared" si="14"/>
        <v>-</v>
      </c>
      <c r="BL7" s="52" t="str">
        <f t="shared" si="14"/>
        <v>-</v>
      </c>
      <c r="BM7" s="52">
        <f t="shared" si="14"/>
        <v>-56.4</v>
      </c>
      <c r="BN7" s="52">
        <f t="shared" si="14"/>
        <v>16.899999999999999</v>
      </c>
      <c r="BO7" s="52">
        <f t="shared" si="14"/>
        <v>26.4</v>
      </c>
      <c r="BP7" s="49"/>
      <c r="BQ7" s="53" t="str">
        <f>BQ8</f>
        <v>-</v>
      </c>
      <c r="BR7" s="53" t="str">
        <f t="shared" ref="BR7:BZ7" si="15">BR8</f>
        <v>-</v>
      </c>
      <c r="BS7" s="53">
        <f t="shared" si="15"/>
        <v>-468</v>
      </c>
      <c r="BT7" s="53">
        <f t="shared" si="15"/>
        <v>11483</v>
      </c>
      <c r="BU7" s="53">
        <f t="shared" si="15"/>
        <v>2067</v>
      </c>
      <c r="BV7" s="53" t="str">
        <f t="shared" si="15"/>
        <v>-</v>
      </c>
      <c r="BW7" s="53" t="str">
        <f t="shared" si="15"/>
        <v>-</v>
      </c>
      <c r="BX7" s="53">
        <f t="shared" si="15"/>
        <v>1059</v>
      </c>
      <c r="BY7" s="53">
        <f t="shared" si="15"/>
        <v>2866</v>
      </c>
      <c r="BZ7" s="53">
        <f t="shared" si="15"/>
        <v>4637</v>
      </c>
      <c r="CA7" s="51"/>
      <c r="CB7" s="52" t="s">
        <v>110</v>
      </c>
      <c r="CC7" s="52" t="s">
        <v>110</v>
      </c>
      <c r="CD7" s="52" t="s">
        <v>110</v>
      </c>
      <c r="CE7" s="52" t="s">
        <v>110</v>
      </c>
      <c r="CF7" s="52" t="s">
        <v>110</v>
      </c>
      <c r="CG7" s="52" t="s">
        <v>110</v>
      </c>
      <c r="CH7" s="52" t="s">
        <v>110</v>
      </c>
      <c r="CI7" s="52" t="s">
        <v>110</v>
      </c>
      <c r="CJ7" s="52" t="s">
        <v>110</v>
      </c>
      <c r="CK7" s="52" t="s">
        <v>108</v>
      </c>
      <c r="CL7" s="49"/>
      <c r="CM7" s="51">
        <f>CM8</f>
        <v>774938</v>
      </c>
      <c r="CN7" s="51">
        <f>CN8</f>
        <v>11966</v>
      </c>
      <c r="CO7" s="52" t="s">
        <v>110</v>
      </c>
      <c r="CP7" s="52" t="s">
        <v>110</v>
      </c>
      <c r="CQ7" s="52" t="s">
        <v>110</v>
      </c>
      <c r="CR7" s="52" t="s">
        <v>110</v>
      </c>
      <c r="CS7" s="52" t="s">
        <v>110</v>
      </c>
      <c r="CT7" s="52" t="s">
        <v>110</v>
      </c>
      <c r="CU7" s="52" t="s">
        <v>110</v>
      </c>
      <c r="CV7" s="52" t="s">
        <v>110</v>
      </c>
      <c r="CW7" s="52" t="s">
        <v>110</v>
      </c>
      <c r="CX7" s="52" t="s">
        <v>108</v>
      </c>
      <c r="CY7" s="49"/>
      <c r="CZ7" s="52" t="str">
        <f>CZ8</f>
        <v>-</v>
      </c>
      <c r="DA7" s="52" t="str">
        <f t="shared" ref="DA7:DI7" si="16">DA8</f>
        <v>-</v>
      </c>
      <c r="DB7" s="52">
        <f t="shared" si="16"/>
        <v>2369.1999999999998</v>
      </c>
      <c r="DC7" s="52">
        <f t="shared" si="16"/>
        <v>3122.4</v>
      </c>
      <c r="DD7" s="52">
        <f t="shared" si="16"/>
        <v>1778.9</v>
      </c>
      <c r="DE7" s="52" t="str">
        <f t="shared" si="16"/>
        <v>-</v>
      </c>
      <c r="DF7" s="52" t="str">
        <f t="shared" si="16"/>
        <v>-</v>
      </c>
      <c r="DG7" s="52">
        <f t="shared" si="16"/>
        <v>764.6</v>
      </c>
      <c r="DH7" s="52">
        <f t="shared" si="16"/>
        <v>72.599999999999994</v>
      </c>
      <c r="DI7" s="52">
        <f t="shared" si="16"/>
        <v>50.4</v>
      </c>
      <c r="DJ7" s="49"/>
      <c r="DK7" s="52" t="str">
        <f>DK8</f>
        <v>-</v>
      </c>
      <c r="DL7" s="52" t="str">
        <f t="shared" ref="DL7:DT7" si="17">DL8</f>
        <v>-</v>
      </c>
      <c r="DM7" s="52">
        <f t="shared" si="17"/>
        <v>31.9</v>
      </c>
      <c r="DN7" s="52">
        <f t="shared" si="17"/>
        <v>93.3</v>
      </c>
      <c r="DO7" s="52">
        <f t="shared" si="17"/>
        <v>92.6</v>
      </c>
      <c r="DP7" s="52" t="str">
        <f t="shared" si="17"/>
        <v>-</v>
      </c>
      <c r="DQ7" s="52" t="str">
        <f t="shared" si="17"/>
        <v>-</v>
      </c>
      <c r="DR7" s="52">
        <f t="shared" si="17"/>
        <v>128.5</v>
      </c>
      <c r="DS7" s="52">
        <f t="shared" si="17"/>
        <v>138.1</v>
      </c>
      <c r="DT7" s="52">
        <f t="shared" si="17"/>
        <v>152.4</v>
      </c>
      <c r="DU7" s="49"/>
    </row>
    <row r="8" spans="1:125" s="54" customFormat="1" x14ac:dyDescent="0.15">
      <c r="A8" s="37"/>
      <c r="B8" s="55">
        <v>2022</v>
      </c>
      <c r="C8" s="55">
        <v>422011</v>
      </c>
      <c r="D8" s="55">
        <v>47</v>
      </c>
      <c r="E8" s="55">
        <v>14</v>
      </c>
      <c r="F8" s="55">
        <v>0</v>
      </c>
      <c r="G8" s="55">
        <v>9</v>
      </c>
      <c r="H8" s="55" t="s">
        <v>111</v>
      </c>
      <c r="I8" s="55" t="s">
        <v>112</v>
      </c>
      <c r="J8" s="55" t="s">
        <v>113</v>
      </c>
      <c r="K8" s="55" t="s">
        <v>114</v>
      </c>
      <c r="L8" s="55" t="s">
        <v>115</v>
      </c>
      <c r="M8" s="55" t="s">
        <v>116</v>
      </c>
      <c r="N8" s="55" t="s">
        <v>117</v>
      </c>
      <c r="O8" s="56" t="s">
        <v>118</v>
      </c>
      <c r="P8" s="57" t="s">
        <v>119</v>
      </c>
      <c r="Q8" s="57" t="s">
        <v>120</v>
      </c>
      <c r="R8" s="58">
        <v>2</v>
      </c>
      <c r="S8" s="57" t="s">
        <v>121</v>
      </c>
      <c r="T8" s="57" t="s">
        <v>122</v>
      </c>
      <c r="U8" s="58">
        <v>2770</v>
      </c>
      <c r="V8" s="58">
        <v>135</v>
      </c>
      <c r="W8" s="58">
        <v>250</v>
      </c>
      <c r="X8" s="57" t="s">
        <v>123</v>
      </c>
      <c r="Y8" s="59" t="s">
        <v>115</v>
      </c>
      <c r="Z8" s="59" t="s">
        <v>115</v>
      </c>
      <c r="AA8" s="59">
        <v>95</v>
      </c>
      <c r="AB8" s="59">
        <v>180.8</v>
      </c>
      <c r="AC8" s="59">
        <v>114.3</v>
      </c>
      <c r="AD8" s="59" t="s">
        <v>115</v>
      </c>
      <c r="AE8" s="59" t="s">
        <v>115</v>
      </c>
      <c r="AF8" s="59">
        <v>3200.8</v>
      </c>
      <c r="AG8" s="59">
        <v>274.39999999999998</v>
      </c>
      <c r="AH8" s="59">
        <v>972.8</v>
      </c>
      <c r="AI8" s="56">
        <v>676.8</v>
      </c>
      <c r="AJ8" s="59" t="s">
        <v>115</v>
      </c>
      <c r="AK8" s="59" t="s">
        <v>115</v>
      </c>
      <c r="AL8" s="59">
        <v>0</v>
      </c>
      <c r="AM8" s="59">
        <v>0</v>
      </c>
      <c r="AN8" s="59">
        <v>0</v>
      </c>
      <c r="AO8" s="59" t="s">
        <v>115</v>
      </c>
      <c r="AP8" s="59" t="s">
        <v>115</v>
      </c>
      <c r="AQ8" s="59">
        <v>4.8</v>
      </c>
      <c r="AR8" s="59">
        <v>3.3</v>
      </c>
      <c r="AS8" s="59">
        <v>1.6</v>
      </c>
      <c r="AT8" s="56">
        <v>3.6</v>
      </c>
      <c r="AU8" s="60" t="s">
        <v>115</v>
      </c>
      <c r="AV8" s="60" t="s">
        <v>115</v>
      </c>
      <c r="AW8" s="60">
        <v>0</v>
      </c>
      <c r="AX8" s="60">
        <v>0</v>
      </c>
      <c r="AY8" s="60">
        <v>0</v>
      </c>
      <c r="AZ8" s="60" t="s">
        <v>115</v>
      </c>
      <c r="BA8" s="60" t="s">
        <v>115</v>
      </c>
      <c r="BB8" s="60">
        <v>98</v>
      </c>
      <c r="BC8" s="60">
        <v>13</v>
      </c>
      <c r="BD8" s="60">
        <v>2</v>
      </c>
      <c r="BE8" s="60">
        <v>33</v>
      </c>
      <c r="BF8" s="59" t="s">
        <v>115</v>
      </c>
      <c r="BG8" s="59" t="s">
        <v>115</v>
      </c>
      <c r="BH8" s="59">
        <v>-2.5</v>
      </c>
      <c r="BI8" s="59">
        <v>-93.3</v>
      </c>
      <c r="BJ8" s="59">
        <v>17.899999999999999</v>
      </c>
      <c r="BK8" s="59" t="s">
        <v>115</v>
      </c>
      <c r="BL8" s="59" t="s">
        <v>115</v>
      </c>
      <c r="BM8" s="59">
        <v>-56.4</v>
      </c>
      <c r="BN8" s="59">
        <v>16.899999999999999</v>
      </c>
      <c r="BO8" s="59">
        <v>26.4</v>
      </c>
      <c r="BP8" s="56">
        <v>12.8</v>
      </c>
      <c r="BQ8" s="60" t="s">
        <v>115</v>
      </c>
      <c r="BR8" s="60" t="s">
        <v>115</v>
      </c>
      <c r="BS8" s="60">
        <v>-468</v>
      </c>
      <c r="BT8" s="61">
        <v>11483</v>
      </c>
      <c r="BU8" s="61">
        <v>2067</v>
      </c>
      <c r="BV8" s="60" t="s">
        <v>115</v>
      </c>
      <c r="BW8" s="60" t="s">
        <v>115</v>
      </c>
      <c r="BX8" s="60">
        <v>1059</v>
      </c>
      <c r="BY8" s="60">
        <v>2866</v>
      </c>
      <c r="BZ8" s="60">
        <v>4637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774938</v>
      </c>
      <c r="CN8" s="58">
        <v>11966</v>
      </c>
      <c r="CO8" s="59" t="s">
        <v>115</v>
      </c>
      <c r="CP8" s="59" t="s">
        <v>115</v>
      </c>
      <c r="CQ8" s="59" t="s">
        <v>115</v>
      </c>
      <c r="CR8" s="59" t="s">
        <v>115</v>
      </c>
      <c r="CS8" s="59" t="s">
        <v>115</v>
      </c>
      <c r="CT8" s="59" t="s">
        <v>115</v>
      </c>
      <c r="CU8" s="59" t="s">
        <v>115</v>
      </c>
      <c r="CV8" s="59" t="s">
        <v>115</v>
      </c>
      <c r="CW8" s="59" t="s">
        <v>115</v>
      </c>
      <c r="CX8" s="59" t="s">
        <v>115</v>
      </c>
      <c r="CY8" s="56" t="s">
        <v>115</v>
      </c>
      <c r="CZ8" s="59" t="s">
        <v>115</v>
      </c>
      <c r="DA8" s="59" t="s">
        <v>115</v>
      </c>
      <c r="DB8" s="59">
        <v>2369.1999999999998</v>
      </c>
      <c r="DC8" s="59">
        <v>3122.4</v>
      </c>
      <c r="DD8" s="59">
        <v>1778.9</v>
      </c>
      <c r="DE8" s="59" t="s">
        <v>115</v>
      </c>
      <c r="DF8" s="59" t="s">
        <v>115</v>
      </c>
      <c r="DG8" s="59">
        <v>764.6</v>
      </c>
      <c r="DH8" s="59">
        <v>72.599999999999994</v>
      </c>
      <c r="DI8" s="59">
        <v>50.4</v>
      </c>
      <c r="DJ8" s="56">
        <v>72.2</v>
      </c>
      <c r="DK8" s="59" t="s">
        <v>115</v>
      </c>
      <c r="DL8" s="59" t="s">
        <v>115</v>
      </c>
      <c r="DM8" s="59">
        <v>31.9</v>
      </c>
      <c r="DN8" s="59">
        <v>93.3</v>
      </c>
      <c r="DO8" s="59">
        <v>92.6</v>
      </c>
      <c r="DP8" s="59" t="s">
        <v>115</v>
      </c>
      <c r="DQ8" s="59" t="s">
        <v>115</v>
      </c>
      <c r="DR8" s="59">
        <v>128.5</v>
      </c>
      <c r="DS8" s="59">
        <v>138.1</v>
      </c>
      <c r="DT8" s="59">
        <v>152.4</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瀬川　陽香</cp:lastModifiedBy>
  <dcterms:created xsi:type="dcterms:W3CDTF">2024-01-11T00:16:07Z</dcterms:created>
  <dcterms:modified xsi:type="dcterms:W3CDTF">2024-03-04T02:15:00Z</dcterms:modified>
  <cp:category/>
</cp:coreProperties>
</file>