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9D00A5CF-B5C1-4FB4-B187-14CF665AC494}" xr6:coauthVersionLast="47" xr6:coauthVersionMax="47" xr10:uidLastSave="{00000000-0000-0000-0000-000000000000}"/>
  <workbookProtection workbookAlgorithmName="SHA-512" workbookHashValue="BmIOo6SqR/uF2LqPII4ZGRFQVzXuZzHYdIb7Uld4jxrenvZe1RtuBsaKzTm7BqaqFgPiW9NqgmCpOvmiFW5IHQ==" workbookSaltValue="9BQkxvgicVit4Gho5Vw6sA=="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CV67" i="4" s="1"/>
  <c r="BZ7" i="5"/>
  <c r="BY7" i="5"/>
  <c r="BX7" i="5"/>
  <c r="BW7" i="5"/>
  <c r="BV7" i="5"/>
  <c r="BU7" i="5"/>
  <c r="BT7" i="5"/>
  <c r="BS7" i="5"/>
  <c r="KO52" i="4" s="1"/>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AN31" i="4"/>
  <c r="U31" i="4"/>
  <c r="LJ10" i="4"/>
  <c r="JQ10" i="4"/>
  <c r="HX10" i="4"/>
  <c r="DU10" i="4"/>
  <c r="B10" i="4"/>
  <c r="LJ8" i="4"/>
  <c r="JQ8" i="4"/>
  <c r="HX8" i="4"/>
  <c r="FJ8" i="4"/>
  <c r="DU8" i="4"/>
  <c r="CF8" i="4"/>
  <c r="B8" i="4"/>
  <c r="MI76" i="4" l="1"/>
  <c r="HJ51" i="4"/>
  <c r="IT76" i="4"/>
  <c r="CS51" i="4"/>
  <c r="HJ30" i="4"/>
  <c r="CS30" i="4"/>
  <c r="BZ76" i="4"/>
  <c r="MA51" i="4"/>
  <c r="MA30" i="4"/>
  <c r="C11" i="5"/>
  <c r="D11" i="5"/>
  <c r="E11" i="5"/>
  <c r="B11" i="5"/>
  <c r="BK76" i="4" l="1"/>
  <c r="LH51" i="4"/>
  <c r="LT76" i="4"/>
  <c r="GQ51" i="4"/>
  <c r="LH30" i="4"/>
  <c r="IE76" i="4"/>
  <c r="BZ51" i="4"/>
  <c r="GQ30" i="4"/>
  <c r="BZ30" i="4"/>
  <c r="HP76" i="4"/>
  <c r="BG51" i="4"/>
  <c r="AV76" i="4"/>
  <c r="KO51" i="4"/>
  <c r="LE76" i="4"/>
  <c r="FX51" i="4"/>
  <c r="KO30" i="4"/>
  <c r="FX30" i="4"/>
  <c r="BG30" i="4"/>
  <c r="JV30" i="4"/>
  <c r="FE30" i="4"/>
  <c r="HA76" i="4"/>
  <c r="AN30" i="4"/>
  <c r="AG76" i="4"/>
  <c r="JV51" i="4"/>
  <c r="FE51" i="4"/>
  <c r="KP76" i="4"/>
  <c r="AN51" i="4"/>
  <c r="R76" i="4"/>
  <c r="KA76" i="4"/>
  <c r="EL51" i="4"/>
  <c r="JC30" i="4"/>
  <c r="GL76" i="4"/>
  <c r="U51" i="4"/>
  <c r="EL30" i="4"/>
  <c r="U30" i="4"/>
  <c r="JC51"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<sst xmlns="http://schemas.openxmlformats.org/spreadsheetml/2006/main" count="278" uniqueCount="128">
  <si>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</si>
  <si>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</si>
  <si>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</si>
  <si>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</si>
  <si>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</si>
  <si>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</si>
  <si>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</si>
  <si>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</si>
  <si>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</si>
  <si>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</si>
  <si>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</si>
  <si>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</si>
  <si>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</si>
  <si>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</si>
  <si>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</si>
  <si>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</si>
  <si>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</si>
  <si>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</si>
  <si>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</si>
  <si>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</si>
  <si>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</si>
  <si>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</si>
  <si>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</si>
  <si>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</si>
  <si>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</si>
  <si>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</si>
  <si>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</si>
  <si>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</si>
  <si>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</si>
  <si>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</si>
  <si>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</si>
  <si>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</si>
  <si>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</si>
  <si>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</si>
  <si>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</si>
  <si>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</si>
  <si>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</si>
  <si>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</si>
  <si>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</si>
  <si>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</si>
  <si>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</si>
  <si>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</si>
  <si>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</si>
  <si>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</si>
  <si>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</si>
  <si>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</si>
  <si>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</si>
  <si>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</si>
  <si>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</si>
  <si>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</si>
  <si>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</si>
  <si>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</si>
  <si>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</si>
  <si>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</si>
  <si>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</si>
  <si>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</si>
  <si>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</si>
  <si>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</si>
  <si>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</si>
  <si>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</si>
  <si>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</si>
  <si>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</si>
  <si>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</si>
  <si>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</si>
  <si>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</si>
  <si>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</si>
  <si>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</si>
  <si>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</si>
  <si>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</si>
  <si>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</si>
  <si>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</si>
  <si>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</si>
  <si>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</si>
  <si>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</si>
  <si>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</si>
  <si>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</si>
  <si>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</si>
  <si>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</si>
  <si>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</si>
  <si>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</si>
  <si>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</si>
  <si>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</si>
  <si>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</si>
  <si>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</si>
  <si>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</si>
  <si>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</si>
  <si>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</si>
  <si>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</si>
  <si>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</si>
  <si>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</si>
  <si>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</si>
  <si>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</si>
  <si>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</si>
  <si>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</si>
  <si>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</si>
  <si>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</si>
  <si>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</si>
  <si>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</si>
  <si>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</si>
  <si>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</si>
  <si>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</si>
  <si>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</si>
  <si>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</si>
  <si>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</si>
  <si>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</si>
  <si>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</si>
  <si>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</si>
  <si>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長崎市松が枝町駐車場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</si>
  <si>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</si>
  <si>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</si>
  <si>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</si>
  <si>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</si>
  <si>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</si>
  <si>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</si>
  <si>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</si>
  <si>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</si>
  <si>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</si>
  <si>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</si>
  <si>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</si>
  <si>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</si>
  <si>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</si>
  <si>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</si>
  <si>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</si>
  <si>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</si>
  <si>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が全国平均及び類似施設との比較して高い値となっているが、今後は新型コロナウイルス感染症の影響から回復し、安定した収益の確保が見込めることから、必要な施設の更新は行っていく。
　また、精算機などの機器の更新についても、耐用年数や状況をみながら計画的に維持管理・更新を行っていく必要がある。</t>
    <rPh sb="41" eb="43">
      <t>コンゴ</t>
    </rPh>
    <rPh sb="65" eb="67">
      <t>アンテイ</t>
    </rPh>
    <rPh sb="69" eb="71">
      <t>シュウエキ</t>
    </rPh>
    <rPh sb="72" eb="74">
      <t>カクホ</t>
    </rPh>
    <rPh sb="75" eb="77">
      <t>ミコ</t>
    </rPh>
    <rPh sb="84" eb="86">
      <t>ヒツヨウ</t>
    </rPh>
    <phoneticPr fontId="5"/>
  </si>
  <si>
    <t>　新型コロナウイルス感染症の影響から徐々に回復しているものの、年度を通じて収益が例年と比較し減少しており、赤字となった。
　今後の収益の改善見込みについては、新型コロナウイルス感染症の影響が収まっていくにつれ、収益も黒字化していくと想定している。
　施設の更新・投資に充てる財源についても、より慎重に確保していく必要がある。</t>
    <rPh sb="18" eb="20">
      <t>ジョジョ</t>
    </rPh>
    <rPh sb="21" eb="23">
      <t>カイフク</t>
    </rPh>
    <rPh sb="40" eb="42">
      <t>レイネン</t>
    </rPh>
    <rPh sb="43" eb="45">
      <t>ヒカク</t>
    </rPh>
    <rPh sb="105" eb="107">
      <t>シュウエキ</t>
    </rPh>
    <rPh sb="108" eb="111">
      <t>クロジカ</t>
    </rPh>
    <phoneticPr fontId="5"/>
  </si>
  <si>
    <t>　収益は大幅な減収となっているものの、他会計からの補助なく運営できている。
　新型コロナウイルス感染症の影響にから徐々に回復しており、今後も健全な経営を続けていくために、指定管理者制度（令和２年度から利用料金制を導入）による利用者サービスの向上及び増収対策に努めるとともに、施設の更新・投資に充てる財源を計画的に確保していく。</t>
    <rPh sb="48" eb="51">
      <t>カンセンショウ</t>
    </rPh>
    <rPh sb="57" eb="59">
      <t>ジョジョ</t>
    </rPh>
    <rPh sb="60" eb="62">
      <t>カイフク</t>
    </rPh>
    <phoneticPr fontId="5"/>
  </si>
  <si>
    <t>　新型コロナウイルス感染症の影響が残っている状況でも、稼働率が全国平均や類似施設平均と比べて高い数値となっており、影響から回復するにつれ、利用状況は改善していくものと想定している。</t>
    <rPh sb="17" eb="18">
      <t>ノコ</t>
    </rPh>
    <rPh sb="22" eb="24">
      <t>ジョウキョウ</t>
    </rPh>
    <rPh sb="57" eb="59">
      <t>エイキョウ</t>
    </rPh>
    <rPh sb="61" eb="63">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</si>
</sst>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187</c:v>
                </c:pt>
                <c:pt idx="1">
                  <c:v>167</c:v>
                </c:pt>
                <c:pt idx="2">
                  <c:v>4.7</c:v>
                </c:pt>
                <c:pt idx="3">
                  <c:v>60.9</c:v>
                </c:pt>
                <c:pt idx="4">
                  <c:v>78.7</c:v>
                </c:pt>
              </c:numCache>
            </c:numRef>
          </c:val>
          <c:extLst>
            <c:ext xmlns:c16="http://schemas.microsoft.com/office/drawing/2014/chart" uri="{C3380CC4-5D6E-409C-BE32-E72D297353CC}">
              <c16:uniqueId val="{00000000-9F99-4E46-B6D5-A1D0C921533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9F99-4E46-B6D5-A1D0C921533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293</c:v>
                </c:pt>
                <c:pt idx="1">
                  <c:v>339</c:v>
                </c:pt>
                <c:pt idx="2">
                  <c:v>0</c:v>
                </c:pt>
                <c:pt idx="3">
                  <c:v>2099.4</c:v>
                </c:pt>
                <c:pt idx="4">
                  <c:v>549.70000000000005</c:v>
                </c:pt>
              </c:numCache>
            </c:numRef>
          </c:val>
          <c:extLst>
            <c:ext xmlns:c16="http://schemas.microsoft.com/office/drawing/2014/chart" uri="{C3380CC4-5D6E-409C-BE32-E72D297353CC}">
              <c16:uniqueId val="{00000000-8061-493B-A9ED-695FB1EDD03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8061-493B-A9ED-695FB1EDD03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65D-4F54-ABFE-F6ACF71E501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65D-4F54-ABFE-F6ACF71E501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599-43DA-B3D9-078E6D54BAB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599-43DA-B3D9-078E6D54BAB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7D-4CA6-BA66-11474CBDE03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A27D-4CA6-BA66-11474CBDE03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14-42FF-9273-243F325577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EF14-42FF-9273-243F325577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216.4</c:v>
                </c:pt>
                <c:pt idx="1">
                  <c:v>214.5</c:v>
                </c:pt>
                <c:pt idx="2">
                  <c:v>210.9</c:v>
                </c:pt>
                <c:pt idx="3">
                  <c:v>207.3</c:v>
                </c:pt>
                <c:pt idx="4">
                  <c:v>205.5</c:v>
                </c:pt>
              </c:numCache>
            </c:numRef>
          </c:val>
          <c:extLst>
            <c:ext xmlns:c16="http://schemas.microsoft.com/office/drawing/2014/chart" uri="{C3380CC4-5D6E-409C-BE32-E72D297353CC}">
              <c16:uniqueId val="{00000000-C269-41F0-AF9E-209BA0AE63E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C269-41F0-AF9E-209BA0AE63E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49</c:v>
                </c:pt>
                <c:pt idx="1">
                  <c:v>44</c:v>
                </c:pt>
                <c:pt idx="2">
                  <c:v>0</c:v>
                </c:pt>
                <c:pt idx="3">
                  <c:v>11.6</c:v>
                </c:pt>
                <c:pt idx="4">
                  <c:v>7.2</c:v>
                </c:pt>
              </c:numCache>
            </c:numRef>
          </c:val>
          <c:extLst>
            <c:ext xmlns:c16="http://schemas.microsoft.com/office/drawing/2014/chart" uri="{C3380CC4-5D6E-409C-BE32-E72D297353CC}">
              <c16:uniqueId val="{00000000-D5CD-4D68-A3A1-3C32645387A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D5CD-4D68-A3A1-3C32645387A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19605</c:v>
                </c:pt>
                <c:pt idx="1">
                  <c:v>14926</c:v>
                </c:pt>
                <c:pt idx="2">
                  <c:v>-3788</c:v>
                </c:pt>
                <c:pt idx="3">
                  <c:v>1918</c:v>
                </c:pt>
                <c:pt idx="4">
                  <c:v>1509</c:v>
                </c:pt>
              </c:numCache>
            </c:numRef>
          </c:val>
          <c:extLst>
            <c:ext xmlns:c16="http://schemas.microsoft.com/office/drawing/2014/chart" uri="{C3380CC4-5D6E-409C-BE32-E72D297353CC}">
              <c16:uniqueId val="{00000000-034B-4E5B-9320-7F41316463D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034B-4E5B-9320-7F41316463D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長崎県長崎市　長崎市松が枝町駐車場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3879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187</v>
      </c>
      <c r="V31" s="116"/>
      <c r="W31" s="116"/>
      <c r="X31" s="116"/>
      <c r="Y31" s="116"/>
      <c r="Z31" s="116"/>
      <c r="AA31" s="116"/>
      <c r="AB31" s="116"/>
      <c r="AC31" s="116"/>
      <c r="AD31" s="116"/>
      <c r="AE31" s="116"/>
      <c r="AF31" s="116"/>
      <c r="AG31" s="116"/>
      <c r="AH31" s="116"/>
      <c r="AI31" s="116"/>
      <c r="AJ31" s="116"/>
      <c r="AK31" s="116"/>
      <c r="AL31" s="116"/>
      <c r="AM31" s="116"/>
      <c r="AN31" s="116">
        <f>データ!Z7</f>
        <v>167</v>
      </c>
      <c r="AO31" s="116"/>
      <c r="AP31" s="116"/>
      <c r="AQ31" s="116"/>
      <c r="AR31" s="116"/>
      <c r="AS31" s="116"/>
      <c r="AT31" s="116"/>
      <c r="AU31" s="116"/>
      <c r="AV31" s="116"/>
      <c r="AW31" s="116"/>
      <c r="AX31" s="116"/>
      <c r="AY31" s="116"/>
      <c r="AZ31" s="116"/>
      <c r="BA31" s="116"/>
      <c r="BB31" s="116"/>
      <c r="BC31" s="116"/>
      <c r="BD31" s="116"/>
      <c r="BE31" s="116"/>
      <c r="BF31" s="116"/>
      <c r="BG31" s="116">
        <f>データ!AA7</f>
        <v>4.7</v>
      </c>
      <c r="BH31" s="116"/>
      <c r="BI31" s="116"/>
      <c r="BJ31" s="116"/>
      <c r="BK31" s="116"/>
      <c r="BL31" s="116"/>
      <c r="BM31" s="116"/>
      <c r="BN31" s="116"/>
      <c r="BO31" s="116"/>
      <c r="BP31" s="116"/>
      <c r="BQ31" s="116"/>
      <c r="BR31" s="116"/>
      <c r="BS31" s="116"/>
      <c r="BT31" s="116"/>
      <c r="BU31" s="116"/>
      <c r="BV31" s="116"/>
      <c r="BW31" s="116"/>
      <c r="BX31" s="116"/>
      <c r="BY31" s="116"/>
      <c r="BZ31" s="116">
        <f>データ!AB7</f>
        <v>60.9</v>
      </c>
      <c r="CA31" s="116"/>
      <c r="CB31" s="116"/>
      <c r="CC31" s="116"/>
      <c r="CD31" s="116"/>
      <c r="CE31" s="116"/>
      <c r="CF31" s="116"/>
      <c r="CG31" s="116"/>
      <c r="CH31" s="116"/>
      <c r="CI31" s="116"/>
      <c r="CJ31" s="116"/>
      <c r="CK31" s="116"/>
      <c r="CL31" s="116"/>
      <c r="CM31" s="116"/>
      <c r="CN31" s="116"/>
      <c r="CO31" s="116"/>
      <c r="CP31" s="116"/>
      <c r="CQ31" s="116"/>
      <c r="CR31" s="116"/>
      <c r="CS31" s="116">
        <f>データ!AC7</f>
        <v>78.7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216.4</v>
      </c>
      <c r="JD31" s="111"/>
      <c r="JE31" s="111"/>
      <c r="JF31" s="111"/>
      <c r="JG31" s="111"/>
      <c r="JH31" s="111"/>
      <c r="JI31" s="111"/>
      <c r="JJ31" s="111"/>
      <c r="JK31" s="111"/>
      <c r="JL31" s="111"/>
      <c r="JM31" s="111"/>
      <c r="JN31" s="111"/>
      <c r="JO31" s="111"/>
      <c r="JP31" s="111"/>
      <c r="JQ31" s="111"/>
      <c r="JR31" s="111"/>
      <c r="JS31" s="111"/>
      <c r="JT31" s="111"/>
      <c r="JU31" s="112"/>
      <c r="JV31" s="110">
        <f>データ!DL7</f>
        <v>214.5</v>
      </c>
      <c r="JW31" s="111"/>
      <c r="JX31" s="111"/>
      <c r="JY31" s="111"/>
      <c r="JZ31" s="111"/>
      <c r="KA31" s="111"/>
      <c r="KB31" s="111"/>
      <c r="KC31" s="111"/>
      <c r="KD31" s="111"/>
      <c r="KE31" s="111"/>
      <c r="KF31" s="111"/>
      <c r="KG31" s="111"/>
      <c r="KH31" s="111"/>
      <c r="KI31" s="111"/>
      <c r="KJ31" s="111"/>
      <c r="KK31" s="111"/>
      <c r="KL31" s="111"/>
      <c r="KM31" s="111"/>
      <c r="KN31" s="112"/>
      <c r="KO31" s="110">
        <f>データ!DM7</f>
        <v>210.9</v>
      </c>
      <c r="KP31" s="111"/>
      <c r="KQ31" s="111"/>
      <c r="KR31" s="111"/>
      <c r="KS31" s="111"/>
      <c r="KT31" s="111"/>
      <c r="KU31" s="111"/>
      <c r="KV31" s="111"/>
      <c r="KW31" s="111"/>
      <c r="KX31" s="111"/>
      <c r="KY31" s="111"/>
      <c r="KZ31" s="111"/>
      <c r="LA31" s="111"/>
      <c r="LB31" s="111"/>
      <c r="LC31" s="111"/>
      <c r="LD31" s="111"/>
      <c r="LE31" s="111"/>
      <c r="LF31" s="111"/>
      <c r="LG31" s="112"/>
      <c r="LH31" s="110">
        <f>データ!DN7</f>
        <v>207.3</v>
      </c>
      <c r="LI31" s="111"/>
      <c r="LJ31" s="111"/>
      <c r="LK31" s="111"/>
      <c r="LL31" s="111"/>
      <c r="LM31" s="111"/>
      <c r="LN31" s="111"/>
      <c r="LO31" s="111"/>
      <c r="LP31" s="111"/>
      <c r="LQ31" s="111"/>
      <c r="LR31" s="111"/>
      <c r="LS31" s="111"/>
      <c r="LT31" s="111"/>
      <c r="LU31" s="111"/>
      <c r="LV31" s="111"/>
      <c r="LW31" s="111"/>
      <c r="LX31" s="111"/>
      <c r="LY31" s="111"/>
      <c r="LZ31" s="112"/>
      <c r="MA31" s="110">
        <f>データ!DO7</f>
        <v>205.5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49</v>
      </c>
      <c r="EM52" s="116"/>
      <c r="EN52" s="116"/>
      <c r="EO52" s="116"/>
      <c r="EP52" s="116"/>
      <c r="EQ52" s="116"/>
      <c r="ER52" s="116"/>
      <c r="ES52" s="116"/>
      <c r="ET52" s="116"/>
      <c r="EU52" s="116"/>
      <c r="EV52" s="116"/>
      <c r="EW52" s="116"/>
      <c r="EX52" s="116"/>
      <c r="EY52" s="116"/>
      <c r="EZ52" s="116"/>
      <c r="FA52" s="116"/>
      <c r="FB52" s="116"/>
      <c r="FC52" s="116"/>
      <c r="FD52" s="116"/>
      <c r="FE52" s="116">
        <f>データ!BG7</f>
        <v>44</v>
      </c>
      <c r="FF52" s="116"/>
      <c r="FG52" s="116"/>
      <c r="FH52" s="116"/>
      <c r="FI52" s="116"/>
      <c r="FJ52" s="116"/>
      <c r="FK52" s="116"/>
      <c r="FL52" s="116"/>
      <c r="FM52" s="116"/>
      <c r="FN52" s="116"/>
      <c r="FO52" s="116"/>
      <c r="FP52" s="116"/>
      <c r="FQ52" s="116"/>
      <c r="FR52" s="116"/>
      <c r="FS52" s="116"/>
      <c r="FT52" s="116"/>
      <c r="FU52" s="116"/>
      <c r="FV52" s="116"/>
      <c r="FW52" s="116"/>
      <c r="FX52" s="116">
        <f>データ!BH7</f>
        <v>0</v>
      </c>
      <c r="FY52" s="116"/>
      <c r="FZ52" s="116"/>
      <c r="GA52" s="116"/>
      <c r="GB52" s="116"/>
      <c r="GC52" s="116"/>
      <c r="GD52" s="116"/>
      <c r="GE52" s="116"/>
      <c r="GF52" s="116"/>
      <c r="GG52" s="116"/>
      <c r="GH52" s="116"/>
      <c r="GI52" s="116"/>
      <c r="GJ52" s="116"/>
      <c r="GK52" s="116"/>
      <c r="GL52" s="116"/>
      <c r="GM52" s="116"/>
      <c r="GN52" s="116"/>
      <c r="GO52" s="116"/>
      <c r="GP52" s="116"/>
      <c r="GQ52" s="116">
        <f>データ!BI7</f>
        <v>11.6</v>
      </c>
      <c r="GR52" s="116"/>
      <c r="GS52" s="116"/>
      <c r="GT52" s="116"/>
      <c r="GU52" s="116"/>
      <c r="GV52" s="116"/>
      <c r="GW52" s="116"/>
      <c r="GX52" s="116"/>
      <c r="GY52" s="116"/>
      <c r="GZ52" s="116"/>
      <c r="HA52" s="116"/>
      <c r="HB52" s="116"/>
      <c r="HC52" s="116"/>
      <c r="HD52" s="116"/>
      <c r="HE52" s="116"/>
      <c r="HF52" s="116"/>
      <c r="HG52" s="116"/>
      <c r="HH52" s="116"/>
      <c r="HI52" s="116"/>
      <c r="HJ52" s="116">
        <f>データ!BJ7</f>
        <v>7.2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19605</v>
      </c>
      <c r="JD52" s="120"/>
      <c r="JE52" s="120"/>
      <c r="JF52" s="120"/>
      <c r="JG52" s="120"/>
      <c r="JH52" s="120"/>
      <c r="JI52" s="120"/>
      <c r="JJ52" s="120"/>
      <c r="JK52" s="120"/>
      <c r="JL52" s="120"/>
      <c r="JM52" s="120"/>
      <c r="JN52" s="120"/>
      <c r="JO52" s="120"/>
      <c r="JP52" s="120"/>
      <c r="JQ52" s="120"/>
      <c r="JR52" s="120"/>
      <c r="JS52" s="120"/>
      <c r="JT52" s="120"/>
      <c r="JU52" s="120"/>
      <c r="JV52" s="120">
        <f>データ!BR7</f>
        <v>14926</v>
      </c>
      <c r="JW52" s="120"/>
      <c r="JX52" s="120"/>
      <c r="JY52" s="120"/>
      <c r="JZ52" s="120"/>
      <c r="KA52" s="120"/>
      <c r="KB52" s="120"/>
      <c r="KC52" s="120"/>
      <c r="KD52" s="120"/>
      <c r="KE52" s="120"/>
      <c r="KF52" s="120"/>
      <c r="KG52" s="120"/>
      <c r="KH52" s="120"/>
      <c r="KI52" s="120"/>
      <c r="KJ52" s="120"/>
      <c r="KK52" s="120"/>
      <c r="KL52" s="120"/>
      <c r="KM52" s="120"/>
      <c r="KN52" s="120"/>
      <c r="KO52" s="120">
        <f>データ!BS7</f>
        <v>-3788</v>
      </c>
      <c r="KP52" s="120"/>
      <c r="KQ52" s="120"/>
      <c r="KR52" s="120"/>
      <c r="KS52" s="120"/>
      <c r="KT52" s="120"/>
      <c r="KU52" s="120"/>
      <c r="KV52" s="120"/>
      <c r="KW52" s="120"/>
      <c r="KX52" s="120"/>
      <c r="KY52" s="120"/>
      <c r="KZ52" s="120"/>
      <c r="LA52" s="120"/>
      <c r="LB52" s="120"/>
      <c r="LC52" s="120"/>
      <c r="LD52" s="120"/>
      <c r="LE52" s="120"/>
      <c r="LF52" s="120"/>
      <c r="LG52" s="120"/>
      <c r="LH52" s="120">
        <f>データ!BT7</f>
        <v>1918</v>
      </c>
      <c r="LI52" s="120"/>
      <c r="LJ52" s="120"/>
      <c r="LK52" s="120"/>
      <c r="LL52" s="120"/>
      <c r="LM52" s="120"/>
      <c r="LN52" s="120"/>
      <c r="LO52" s="120"/>
      <c r="LP52" s="120"/>
      <c r="LQ52" s="120"/>
      <c r="LR52" s="120"/>
      <c r="LS52" s="120"/>
      <c r="LT52" s="120"/>
      <c r="LU52" s="120"/>
      <c r="LV52" s="120"/>
      <c r="LW52" s="120"/>
      <c r="LX52" s="120"/>
      <c r="LY52" s="120"/>
      <c r="LZ52" s="120"/>
      <c r="MA52" s="120">
        <f>データ!BU7</f>
        <v>1509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169531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25777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293</v>
      </c>
      <c r="KB77" s="111"/>
      <c r="KC77" s="111"/>
      <c r="KD77" s="111"/>
      <c r="KE77" s="111"/>
      <c r="KF77" s="111"/>
      <c r="KG77" s="111"/>
      <c r="KH77" s="111"/>
      <c r="KI77" s="111"/>
      <c r="KJ77" s="111"/>
      <c r="KK77" s="111"/>
      <c r="KL77" s="111"/>
      <c r="KM77" s="111"/>
      <c r="KN77" s="111"/>
      <c r="KO77" s="112"/>
      <c r="KP77" s="110">
        <f>データ!DA7</f>
        <v>339</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2099.4</v>
      </c>
      <c r="LU77" s="111"/>
      <c r="LV77" s="111"/>
      <c r="LW77" s="111"/>
      <c r="LX77" s="111"/>
      <c r="LY77" s="111"/>
      <c r="LZ77" s="111"/>
      <c r="MA77" s="111"/>
      <c r="MB77" s="111"/>
      <c r="MC77" s="111"/>
      <c r="MD77" s="111"/>
      <c r="ME77" s="111"/>
      <c r="MF77" s="111"/>
      <c r="MG77" s="111"/>
      <c r="MH77" s="112"/>
      <c r="MI77" s="110">
        <f>データ!DD7</f>
        <v>549.70000000000005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gaovprMF6Y1WsCS+RcAaRGe4SNXRvHiLFAPn8QTV9Em00ael4xTpDD/STOL3QcFJhkNpk8Meca15jSpSODUMA==" saltValue="Mf2ctjYL2w7tuqkdiReQF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422011</v>
      </c>
      <c r="D6" s="48">
        <f t="shared" si="1"/>
        <v>47</v>
      </c>
      <c r="E6" s="48">
        <f t="shared" si="1"/>
        <v>14</v>
      </c>
      <c r="F6" s="48">
        <f t="shared" si="1"/>
        <v>0</v>
      </c>
      <c r="G6" s="48">
        <f t="shared" si="1"/>
        <v>3</v>
      </c>
      <c r="H6" s="48" t="str">
        <f>SUBSTITUTE(H8,"　","")</f>
        <v>長崎県長崎市</v>
      </c>
      <c r="I6" s="48" t="str">
        <f t="shared" si="1"/>
        <v>長崎市松が枝町駐車場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47</v>
      </c>
      <c r="S6" s="50" t="str">
        <f t="shared" si="1"/>
        <v>公共施設</v>
      </c>
      <c r="T6" s="50" t="str">
        <f t="shared" si="1"/>
        <v>有</v>
      </c>
      <c r="U6" s="51">
        <f t="shared" si="1"/>
        <v>3879</v>
      </c>
      <c r="V6" s="51">
        <f t="shared" si="1"/>
        <v>55</v>
      </c>
      <c r="W6" s="51">
        <f t="shared" si="1"/>
        <v>1500</v>
      </c>
      <c r="X6" s="50" t="str">
        <f t="shared" si="1"/>
        <v>利用料金制</v>
      </c>
      <c r="Y6" s="52">
        <f>IF(Y8="-",NA(),Y8)</f>
        <v>187</v>
      </c>
      <c r="Z6" s="52">
        <f t="shared" ref="Z6:AH6" si="2">IF(Z8="-",NA(),Z8)</f>
        <v>167</v>
      </c>
      <c r="AA6" s="52">
        <f t="shared" si="2"/>
        <v>4.7</v>
      </c>
      <c r="AB6" s="52">
        <f t="shared" si="2"/>
        <v>60.9</v>
      </c>
      <c r="AC6" s="52">
        <f t="shared" si="2"/>
        <v>78.7</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49</v>
      </c>
      <c r="BG6" s="52">
        <f t="shared" ref="BG6:BO6" si="5">IF(BG8="-",NA(),BG8)</f>
        <v>44</v>
      </c>
      <c r="BH6" s="52">
        <f t="shared" si="5"/>
        <v>0</v>
      </c>
      <c r="BI6" s="52">
        <f t="shared" si="5"/>
        <v>11.6</v>
      </c>
      <c r="BJ6" s="52">
        <f t="shared" si="5"/>
        <v>7.2</v>
      </c>
      <c r="BK6" s="52">
        <f t="shared" si="5"/>
        <v>-0.1</v>
      </c>
      <c r="BL6" s="52">
        <f t="shared" si="5"/>
        <v>-9.8000000000000007</v>
      </c>
      <c r="BM6" s="52">
        <f t="shared" si="5"/>
        <v>-25.9</v>
      </c>
      <c r="BN6" s="52">
        <f t="shared" si="5"/>
        <v>-24.6</v>
      </c>
      <c r="BO6" s="52">
        <f t="shared" si="5"/>
        <v>-29.2</v>
      </c>
      <c r="BP6" s="49" t="str">
        <f>IF(BP8="-","",IF(BP8="-","【-】","【"&amp;SUBSTITUTE(TEXT(BP8,"#,##0.0"),"-","△")&amp;"】"))</f>
        <v>【12.8】</v>
      </c>
      <c r="BQ6" s="53">
        <f>IF(BQ8="-",NA(),BQ8)</f>
        <v>19605</v>
      </c>
      <c r="BR6" s="53">
        <f t="shared" ref="BR6:BZ6" si="6">IF(BR8="-",NA(),BR8)</f>
        <v>14926</v>
      </c>
      <c r="BS6" s="53">
        <f t="shared" si="6"/>
        <v>-3788</v>
      </c>
      <c r="BT6" s="53">
        <f t="shared" si="6"/>
        <v>1918</v>
      </c>
      <c r="BU6" s="53">
        <f t="shared" si="6"/>
        <v>1509</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101</v>
      </c>
      <c r="CM6" s="51">
        <f t="shared" ref="CM6:CN6" si="7">CM8</f>
        <v>169531</v>
      </c>
      <c r="CN6" s="51">
        <f t="shared" si="7"/>
        <v>25777</v>
      </c>
      <c r="CO6" s="52"/>
      <c r="CP6" s="52"/>
      <c r="CQ6" s="52"/>
      <c r="CR6" s="52"/>
      <c r="CS6" s="52"/>
      <c r="CT6" s="52"/>
      <c r="CU6" s="52"/>
      <c r="CV6" s="52"/>
      <c r="CW6" s="52"/>
      <c r="CX6" s="52"/>
      <c r="CY6" s="49" t="s">
        <v>102</v>
      </c>
      <c r="CZ6" s="52">
        <f>IF(CZ8="-",NA(),CZ8)</f>
        <v>293</v>
      </c>
      <c r="DA6" s="52">
        <f t="shared" ref="DA6:DI6" si="8">IF(DA8="-",NA(),DA8)</f>
        <v>339</v>
      </c>
      <c r="DB6" s="52">
        <f t="shared" si="8"/>
        <v>0</v>
      </c>
      <c r="DC6" s="52">
        <f t="shared" si="8"/>
        <v>2099.4</v>
      </c>
      <c r="DD6" s="52">
        <f t="shared" si="8"/>
        <v>549.70000000000005</v>
      </c>
      <c r="DE6" s="52">
        <f t="shared" si="8"/>
        <v>108.2</v>
      </c>
      <c r="DF6" s="52">
        <f t="shared" si="8"/>
        <v>117.1</v>
      </c>
      <c r="DG6" s="52">
        <f t="shared" si="8"/>
        <v>145.19999999999999</v>
      </c>
      <c r="DH6" s="52">
        <f t="shared" si="8"/>
        <v>219.9</v>
      </c>
      <c r="DI6" s="52">
        <f t="shared" si="8"/>
        <v>107.1</v>
      </c>
      <c r="DJ6" s="49" t="str">
        <f>IF(DJ8="-","",IF(DJ8="-","【-】","【"&amp;SUBSTITUTE(TEXT(DJ8,"#,##0.0"),"-","△")&amp;"】"))</f>
        <v>【72.2】</v>
      </c>
      <c r="DK6" s="52">
        <f>IF(DK8="-",NA(),DK8)</f>
        <v>216.4</v>
      </c>
      <c r="DL6" s="52">
        <f t="shared" ref="DL6:DT6" si="9">IF(DL8="-",NA(),DL8)</f>
        <v>214.5</v>
      </c>
      <c r="DM6" s="52">
        <f t="shared" si="9"/>
        <v>210.9</v>
      </c>
      <c r="DN6" s="52">
        <f t="shared" si="9"/>
        <v>207.3</v>
      </c>
      <c r="DO6" s="52">
        <f t="shared" si="9"/>
        <v>205.5</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103</v>
      </c>
      <c r="B7" s="48">
        <f t="shared" ref="B7:X7" si="10">B8</f>
        <v>2022</v>
      </c>
      <c r="C7" s="48">
        <f t="shared" si="10"/>
        <v>422011</v>
      </c>
      <c r="D7" s="48">
        <f t="shared" si="10"/>
        <v>47</v>
      </c>
      <c r="E7" s="48">
        <f t="shared" si="10"/>
        <v>14</v>
      </c>
      <c r="F7" s="48">
        <f t="shared" si="10"/>
        <v>0</v>
      </c>
      <c r="G7" s="48">
        <f t="shared" si="10"/>
        <v>3</v>
      </c>
      <c r="H7" s="48" t="str">
        <f t="shared" si="10"/>
        <v>長崎県　長崎市</v>
      </c>
      <c r="I7" s="48" t="str">
        <f t="shared" si="10"/>
        <v>長崎市松が枝町駐車場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47</v>
      </c>
      <c r="S7" s="50" t="str">
        <f t="shared" si="10"/>
        <v>公共施設</v>
      </c>
      <c r="T7" s="50" t="str">
        <f t="shared" si="10"/>
        <v>有</v>
      </c>
      <c r="U7" s="51">
        <f t="shared" si="10"/>
        <v>3879</v>
      </c>
      <c r="V7" s="51">
        <f t="shared" si="10"/>
        <v>55</v>
      </c>
      <c r="W7" s="51">
        <f t="shared" si="10"/>
        <v>1500</v>
      </c>
      <c r="X7" s="50" t="str">
        <f t="shared" si="10"/>
        <v>利用料金制</v>
      </c>
      <c r="Y7" s="52">
        <f>Y8</f>
        <v>187</v>
      </c>
      <c r="Z7" s="52">
        <f t="shared" ref="Z7:AH7" si="11">Z8</f>
        <v>167</v>
      </c>
      <c r="AA7" s="52">
        <f t="shared" si="11"/>
        <v>4.7</v>
      </c>
      <c r="AB7" s="52">
        <f t="shared" si="11"/>
        <v>60.9</v>
      </c>
      <c r="AC7" s="52">
        <f t="shared" si="11"/>
        <v>78.7</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49</v>
      </c>
      <c r="BG7" s="52">
        <f t="shared" ref="BG7:BO7" si="14">BG8</f>
        <v>44</v>
      </c>
      <c r="BH7" s="52">
        <f t="shared" si="14"/>
        <v>0</v>
      </c>
      <c r="BI7" s="52">
        <f t="shared" si="14"/>
        <v>11.6</v>
      </c>
      <c r="BJ7" s="52">
        <f t="shared" si="14"/>
        <v>7.2</v>
      </c>
      <c r="BK7" s="52">
        <f t="shared" si="14"/>
        <v>-0.1</v>
      </c>
      <c r="BL7" s="52">
        <f t="shared" si="14"/>
        <v>-9.8000000000000007</v>
      </c>
      <c r="BM7" s="52">
        <f t="shared" si="14"/>
        <v>-25.9</v>
      </c>
      <c r="BN7" s="52">
        <f t="shared" si="14"/>
        <v>-24.6</v>
      </c>
      <c r="BO7" s="52">
        <f t="shared" si="14"/>
        <v>-29.2</v>
      </c>
      <c r="BP7" s="49"/>
      <c r="BQ7" s="53">
        <f>BQ8</f>
        <v>19605</v>
      </c>
      <c r="BR7" s="53">
        <f t="shared" ref="BR7:BZ7" si="15">BR8</f>
        <v>14926</v>
      </c>
      <c r="BS7" s="53">
        <f t="shared" si="15"/>
        <v>-3788</v>
      </c>
      <c r="BT7" s="53">
        <f t="shared" si="15"/>
        <v>1918</v>
      </c>
      <c r="BU7" s="53">
        <f t="shared" si="15"/>
        <v>1509</v>
      </c>
      <c r="BV7" s="53">
        <f t="shared" si="15"/>
        <v>16973</v>
      </c>
      <c r="BW7" s="53">
        <f t="shared" si="15"/>
        <v>5206</v>
      </c>
      <c r="BX7" s="53">
        <f t="shared" si="15"/>
        <v>2220</v>
      </c>
      <c r="BY7" s="53">
        <f t="shared" si="15"/>
        <v>3097</v>
      </c>
      <c r="BZ7" s="53">
        <f t="shared" si="15"/>
        <v>6051</v>
      </c>
      <c r="CA7" s="51"/>
      <c r="CB7" s="52" t="s">
        <v>104</v>
      </c>
      <c r="CC7" s="52" t="s">
        <v>104</v>
      </c>
      <c r="CD7" s="52" t="s">
        <v>104</v>
      </c>
      <c r="CE7" s="52" t="s">
        <v>104</v>
      </c>
      <c r="CF7" s="52" t="s">
        <v>104</v>
      </c>
      <c r="CG7" s="52" t="s">
        <v>104</v>
      </c>
      <c r="CH7" s="52" t="s">
        <v>104</v>
      </c>
      <c r="CI7" s="52" t="s">
        <v>104</v>
      </c>
      <c r="CJ7" s="52" t="s">
        <v>104</v>
      </c>
      <c r="CK7" s="52" t="s">
        <v>102</v>
      </c>
      <c r="CL7" s="49"/>
      <c r="CM7" s="51">
        <f>CM8</f>
        <v>169531</v>
      </c>
      <c r="CN7" s="51">
        <f>CN8</f>
        <v>25777</v>
      </c>
      <c r="CO7" s="52" t="s">
        <v>104</v>
      </c>
      <c r="CP7" s="52" t="s">
        <v>104</v>
      </c>
      <c r="CQ7" s="52" t="s">
        <v>104</v>
      </c>
      <c r="CR7" s="52" t="s">
        <v>104</v>
      </c>
      <c r="CS7" s="52" t="s">
        <v>104</v>
      </c>
      <c r="CT7" s="52" t="s">
        <v>104</v>
      </c>
      <c r="CU7" s="52" t="s">
        <v>104</v>
      </c>
      <c r="CV7" s="52" t="s">
        <v>104</v>
      </c>
      <c r="CW7" s="52" t="s">
        <v>104</v>
      </c>
      <c r="CX7" s="52" t="s">
        <v>105</v>
      </c>
      <c r="CY7" s="49"/>
      <c r="CZ7" s="52">
        <f>CZ8</f>
        <v>293</v>
      </c>
      <c r="DA7" s="52">
        <f t="shared" ref="DA7:DI7" si="16">DA8</f>
        <v>339</v>
      </c>
      <c r="DB7" s="52">
        <f t="shared" si="16"/>
        <v>0</v>
      </c>
      <c r="DC7" s="52">
        <f t="shared" si="16"/>
        <v>2099.4</v>
      </c>
      <c r="DD7" s="52">
        <f t="shared" si="16"/>
        <v>549.70000000000005</v>
      </c>
      <c r="DE7" s="52">
        <f t="shared" si="16"/>
        <v>108.2</v>
      </c>
      <c r="DF7" s="52">
        <f t="shared" si="16"/>
        <v>117.1</v>
      </c>
      <c r="DG7" s="52">
        <f t="shared" si="16"/>
        <v>145.19999999999999</v>
      </c>
      <c r="DH7" s="52">
        <f t="shared" si="16"/>
        <v>219.9</v>
      </c>
      <c r="DI7" s="52">
        <f t="shared" si="16"/>
        <v>107.1</v>
      </c>
      <c r="DJ7" s="49"/>
      <c r="DK7" s="52">
        <f>DK8</f>
        <v>216.4</v>
      </c>
      <c r="DL7" s="52">
        <f t="shared" ref="DL7:DT7" si="17">DL8</f>
        <v>214.5</v>
      </c>
      <c r="DM7" s="52">
        <f t="shared" si="17"/>
        <v>210.9</v>
      </c>
      <c r="DN7" s="52">
        <f t="shared" si="17"/>
        <v>207.3</v>
      </c>
      <c r="DO7" s="52">
        <f t="shared" si="17"/>
        <v>205.5</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422011</v>
      </c>
      <c r="D8" s="55">
        <v>47</v>
      </c>
      <c r="E8" s="55">
        <v>14</v>
      </c>
      <c r="F8" s="55">
        <v>0</v>
      </c>
      <c r="G8" s="55">
        <v>3</v>
      </c>
      <c r="H8" s="55" t="s">
        <v>106</v>
      </c>
      <c r="I8" s="55" t="s">
        <v>107</v>
      </c>
      <c r="J8" s="55" t="s">
        <v>108</v>
      </c>
      <c r="K8" s="55" t="s">
        <v>109</v>
      </c>
      <c r="L8" s="55" t="s">
        <v>110</v>
      </c>
      <c r="M8" s="55" t="s">
        <v>111</v>
      </c>
      <c r="N8" s="55" t="s">
        <v>112</v>
      </c>
      <c r="O8" s="56" t="s">
        <v>113</v>
      </c>
      <c r="P8" s="57" t="s">
        <v>114</v>
      </c>
      <c r="Q8" s="57" t="s">
        <v>115</v>
      </c>
      <c r="R8" s="58">
        <v>47</v>
      </c>
      <c r="S8" s="57" t="s">
        <v>116</v>
      </c>
      <c r="T8" s="57" t="s">
        <v>117</v>
      </c>
      <c r="U8" s="58">
        <v>3879</v>
      </c>
      <c r="V8" s="58">
        <v>55</v>
      </c>
      <c r="W8" s="58">
        <v>1500</v>
      </c>
      <c r="X8" s="57" t="s">
        <v>118</v>
      </c>
      <c r="Y8" s="59">
        <v>187</v>
      </c>
      <c r="Z8" s="59">
        <v>167</v>
      </c>
      <c r="AA8" s="59">
        <v>4.7</v>
      </c>
      <c r="AB8" s="59">
        <v>60.9</v>
      </c>
      <c r="AC8" s="59">
        <v>78.7</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49</v>
      </c>
      <c r="BG8" s="59">
        <v>44</v>
      </c>
      <c r="BH8" s="59">
        <v>0</v>
      </c>
      <c r="BI8" s="59">
        <v>11.6</v>
      </c>
      <c r="BJ8" s="59">
        <v>7.2</v>
      </c>
      <c r="BK8" s="59">
        <v>-0.1</v>
      </c>
      <c r="BL8" s="59">
        <v>-9.8000000000000007</v>
      </c>
      <c r="BM8" s="59">
        <v>-25.9</v>
      </c>
      <c r="BN8" s="59">
        <v>-24.6</v>
      </c>
      <c r="BO8" s="59">
        <v>-29.2</v>
      </c>
      <c r="BP8" s="56">
        <v>12.8</v>
      </c>
      <c r="BQ8" s="60">
        <v>19605</v>
      </c>
      <c r="BR8" s="60">
        <v>14926</v>
      </c>
      <c r="BS8" s="60">
        <v>-3788</v>
      </c>
      <c r="BT8" s="61">
        <v>1918</v>
      </c>
      <c r="BU8" s="61">
        <v>1509</v>
      </c>
      <c r="BV8" s="60">
        <v>16973</v>
      </c>
      <c r="BW8" s="60">
        <v>5206</v>
      </c>
      <c r="BX8" s="60">
        <v>2220</v>
      </c>
      <c r="BY8" s="60">
        <v>3097</v>
      </c>
      <c r="BZ8" s="60">
        <v>6051</v>
      </c>
      <c r="CA8" s="58">
        <v>10556</v>
      </c>
      <c r="CB8" s="59" t="s">
        <v>110</v>
      </c>
      <c r="CC8" s="59" t="s">
        <v>110</v>
      </c>
      <c r="CD8" s="59" t="s">
        <v>110</v>
      </c>
      <c r="CE8" s="59" t="s">
        <v>110</v>
      </c>
      <c r="CF8" s="59" t="s">
        <v>110</v>
      </c>
      <c r="CG8" s="59" t="s">
        <v>110</v>
      </c>
      <c r="CH8" s="59" t="s">
        <v>110</v>
      </c>
      <c r="CI8" s="59" t="s">
        <v>110</v>
      </c>
      <c r="CJ8" s="59" t="s">
        <v>110</v>
      </c>
      <c r="CK8" s="59" t="s">
        <v>110</v>
      </c>
      <c r="CL8" s="56" t="s">
        <v>110</v>
      </c>
      <c r="CM8" s="58">
        <v>169531</v>
      </c>
      <c r="CN8" s="58">
        <v>25777</v>
      </c>
      <c r="CO8" s="59" t="s">
        <v>110</v>
      </c>
      <c r="CP8" s="59" t="s">
        <v>110</v>
      </c>
      <c r="CQ8" s="59" t="s">
        <v>110</v>
      </c>
      <c r="CR8" s="59" t="s">
        <v>110</v>
      </c>
      <c r="CS8" s="59" t="s">
        <v>110</v>
      </c>
      <c r="CT8" s="59" t="s">
        <v>110</v>
      </c>
      <c r="CU8" s="59" t="s">
        <v>110</v>
      </c>
      <c r="CV8" s="59" t="s">
        <v>110</v>
      </c>
      <c r="CW8" s="59" t="s">
        <v>110</v>
      </c>
      <c r="CX8" s="59" t="s">
        <v>110</v>
      </c>
      <c r="CY8" s="56" t="s">
        <v>110</v>
      </c>
      <c r="CZ8" s="59">
        <v>293</v>
      </c>
      <c r="DA8" s="59">
        <v>339</v>
      </c>
      <c r="DB8" s="59">
        <v>0</v>
      </c>
      <c r="DC8" s="59">
        <v>2099.4</v>
      </c>
      <c r="DD8" s="59">
        <v>549.70000000000005</v>
      </c>
      <c r="DE8" s="59">
        <v>108.2</v>
      </c>
      <c r="DF8" s="59">
        <v>117.1</v>
      </c>
      <c r="DG8" s="59">
        <v>145.19999999999999</v>
      </c>
      <c r="DH8" s="59">
        <v>219.9</v>
      </c>
      <c r="DI8" s="59">
        <v>107.1</v>
      </c>
      <c r="DJ8" s="56">
        <v>72.2</v>
      </c>
      <c r="DK8" s="59">
        <v>216.4</v>
      </c>
      <c r="DL8" s="59">
        <v>214.5</v>
      </c>
      <c r="DM8" s="59">
        <v>210.9</v>
      </c>
      <c r="DN8" s="59">
        <v>207.3</v>
      </c>
      <c r="DO8" s="59">
        <v>205.5</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2024-01-11T00:16:00Z</dcterms:created>
  <dcterms:modified xsi:type="dcterms:W3CDTF">2024-03-04T02:06:39Z</dcterms:modified>
  <cp:category/>
</cp:coreProperties>
</file>