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2520\40財政班\000 旧地方債班（起債・公営企業等）\521 公営企業全般（決算統計等）\48 経営比較分析表の公表\R5\01_公営企業に係る経営比較分析表（令和４年度決算）の分析等について\06_公表用\04_駐車場整備事業\"/>
    </mc:Choice>
  </mc:AlternateContent>
  <xr:revisionPtr revIDLastSave="0" documentId="13_ncr:1_{2CF6E38C-148E-48A3-B8ED-9B80529D0A61}" xr6:coauthVersionLast="47" xr6:coauthVersionMax="47" xr10:uidLastSave="{00000000-0000-0000-0000-000000000000}"/>
  <workbookProtection workbookAlgorithmName="SHA-512" workbookHashValue="9Oub6MOWBQ51fkas4CP5DlHzrtxmYy9HwJM+pSZPebpVjrG9znTQKD4veu750J/MiltcJhlEzvSLCd4QC9we4g==" workbookSaltValue="ubXkHhUfVdDeVpqsJ99Uww==" workbookSpinCount="100000" lockStructure="1"/>
  <bookViews>
    <workbookView xWindow="28680" yWindow="-120" windowWidth="29040" windowHeight="1584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IT76" i="4" l="1"/>
  <c r="CS51" i="4"/>
  <c r="HJ30" i="4"/>
  <c r="MI76" i="4"/>
  <c r="HJ51" i="4"/>
  <c r="MA30" i="4"/>
  <c r="CS30" i="4"/>
  <c r="BZ76" i="4"/>
  <c r="MA51" i="4"/>
  <c r="C11" i="5"/>
  <c r="D11" i="5"/>
  <c r="E11" i="5"/>
  <c r="B11" i="5"/>
  <c r="BZ30" i="4" l="1"/>
  <c r="BK76" i="4"/>
  <c r="LT76" i="4"/>
  <c r="GQ51" i="4"/>
  <c r="LH30" i="4"/>
  <c r="IE76" i="4"/>
  <c r="BZ51" i="4"/>
  <c r="GQ30" i="4"/>
  <c r="LH51" i="4"/>
  <c r="HP76" i="4"/>
  <c r="BG30" i="4"/>
  <c r="AV76" i="4"/>
  <c r="KO51" i="4"/>
  <c r="LE76" i="4"/>
  <c r="FX51" i="4"/>
  <c r="BG51" i="4"/>
  <c r="FX30" i="4"/>
  <c r="KO30" i="4"/>
  <c r="FE51" i="4"/>
  <c r="HA76" i="4"/>
  <c r="FE30" i="4"/>
  <c r="AN30" i="4"/>
  <c r="KP76" i="4"/>
  <c r="AG76" i="4"/>
  <c r="JV51" i="4"/>
  <c r="JV30" i="4"/>
  <c r="AN51" i="4"/>
  <c r="EL51" i="4"/>
  <c r="KA76" i="4"/>
  <c r="GL76" i="4"/>
  <c r="U51" i="4"/>
  <c r="EL30" i="4"/>
  <c r="U30" i="4"/>
  <c r="R76" i="4"/>
  <c r="JC51" i="4"/>
  <c r="JC30" i="4"/>
</calcChain>
</file>

<file path=xl/sharedStrings.xml><?xml version="1.0" encoding="utf-8"?>
<sst xmlns="http://schemas.openxmlformats.org/spreadsheetml/2006/main" count="278" uniqueCount="137">
  <si>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</si>
  <si>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</si>
  <si>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</si>
  <si>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</si>
  <si>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</si>
  <si>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</si>
  <si>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</si>
  <si>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</si>
  <si>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</si>
  <si>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</si>
  <si>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</si>
  <si>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</si>
  <si>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</si>
  <si>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</si>
  <si>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</si>
  <si>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</si>
  <si>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</si>
  <si>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</si>
  <si>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</si>
  <si>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</si>
  <si>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</si>
  <si>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</si>
  <si>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</si>
  <si>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</si>
  <si>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</si>
  <si>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</si>
  <si>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</si>
  <si>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</si>
  <si>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</si>
  <si>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</si>
  <si>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</si>
  <si>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</si>
  <si>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</si>
  <si>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</si>
  <si>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</si>
  <si>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</si>
  <si>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</si>
  <si>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</si>
  <si>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</si>
  <si>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</si>
  <si>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</si>
  <si>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</si>
  <si>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</si>
  <si>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</si>
  <si>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</si>
  <si>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</si>
  <si>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</si>
  <si>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</si>
  <si>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</si>
  <si>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</si>
  <si>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</si>
  <si>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</si>
  <si>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</si>
  <si>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</si>
  <si>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</si>
  <si>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</si>
  <si>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</si>
  <si>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</si>
  <si>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</si>
  <si>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</si>
  <si>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</si>
  <si>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</si>
  <si>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</si>
  <si>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</si>
  <si>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</si>
  <si>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</si>
  <si>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</si>
  <si>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</si>
  <si>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</si>
  <si>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</si>
  <si>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</si>
  <si>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</si>
  <si>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</si>
  <si>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</si>
  <si>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</si>
  <si>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</si>
  <si>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</si>
  <si>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</si>
  <si>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</si>
  <si>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</si>
  <si>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</si>
  <si>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</si>
  <si>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</si>
  <si>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</si>
  <si>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</si>
  <si>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</si>
  <si>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</si>
  <si>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</si>
  <si>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</si>
  <si>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</si>
  <si>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</si>
  <si>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</si>
  <si>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</si>
  <si>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</si>
  <si>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</si>
  <si>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</si>
  <si>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</si>
  <si>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</si>
  <si>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</si>
  <si>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</si>
  <si>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</si>
  <si>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</si>
  <si>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</si>
  <si>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当該値(N-1)</t>
    <phoneticPr fontId="5"/>
  </si>
  <si>
    <t>当該値(N-4)</t>
    <phoneticPr fontId="5"/>
  </si>
  <si>
    <t>当該値(N-3)</t>
    <phoneticPr fontId="5"/>
  </si>
  <si>
    <t>当該値(N)</t>
    <phoneticPr fontId="5"/>
  </si>
  <si>
    <t>当該値(N-1)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</si>
  <si>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</si>
  <si>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</si>
  <si>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</si>
  <si>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</si>
  <si>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</si>
  <si>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</si>
  <si>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</si>
  <si>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長崎県　長崎市</t>
  </si>
  <si>
    <t>長崎市民会館地下駐車場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</si>
  <si>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</si>
  <si>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</si>
  <si>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</si>
  <si>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</si>
  <si>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</si>
  <si>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</si>
  <si>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 届出駐車場</t>
  </si>
  <si>
    <t>地下式</t>
  </si>
  <si>
    <t>公共施設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</si>
  <si>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</si>
  <si>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</si>
  <si>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</si>
  <si>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</si>
  <si>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</si>
  <si>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</si>
  <si>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</si>
  <si>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全国平均や類似施設平均と比べても高い数値となっており、施設の利用状況は健全であるといえる。</t>
    <phoneticPr fontId="5"/>
  </si>
  <si>
    <t>　収益は黒字となっており、おおむね健全な経営状況である。
　今後も健全な経営を続けていくために、指定管理者制度（令和２年度から利用料金制を導入）による利用者サービスの向上及び増収対策に努めるとともに、施設の更新・投資に充てる財源を計画的に確保していく。</t>
    <phoneticPr fontId="5"/>
  </si>
  <si>
    <t>　収益は黒字となっており、また、他会計からの補助もないため、安定した経営状況となっている。
　新型コロナウイルス感染症の影響からも徐々に回復しており、今後も健全な経営を続けていくためには、将来の施設のあり方を踏まえて、施設の更新・投資に充てる財源を計画的に確保していく必要がある。</t>
    <rPh sb="65" eb="67">
      <t>ジョジョ</t>
    </rPh>
    <rPh sb="68" eb="70">
      <t>カイフク</t>
    </rPh>
    <phoneticPr fontId="5"/>
  </si>
  <si>
    <t>　一定の収益が継続して見込める状況ではあるが、料金収入に対する企業債残高の割合が高く、必要な更新投資をより適切に行っていく必要がある。
　躯体等の改修については、平成27年度に調査をし、緊急性のある損傷はないとされているが、長寿命化に向けた対応として、予防保全対策など改修を実施していく。
　また、精算機は令和2年度から指定管理者の利用料金制導入に伴い、指定管理者に精算機を設置させるなど、機器の更新について、導入及び維持管理経費削減を行うとともに、耐用年数や状況をみながら計画的に維持管理・更新を行っていく。</t>
    <rPh sb="1" eb="3">
      <t>イッテイ</t>
    </rPh>
    <rPh sb="4" eb="6">
      <t>シュウエキ</t>
    </rPh>
    <rPh sb="7" eb="9">
      <t>ケイゾク</t>
    </rPh>
    <rPh sb="11" eb="13">
      <t>ミコ</t>
    </rPh>
    <rPh sb="15" eb="17">
      <t>ジョウキョウ</t>
    </rPh>
    <rPh sb="171" eb="173">
      <t>ドウニュウ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</si>
</sst>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251</c:v>
                </c:pt>
                <c:pt idx="1">
                  <c:v>217</c:v>
                </c:pt>
                <c:pt idx="2">
                  <c:v>315.3</c:v>
                </c:pt>
                <c:pt idx="3">
                  <c:v>1270.4000000000001</c:v>
                </c:pt>
                <c:pt idx="4">
                  <c:v>1147.5999999999999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ADC-BA75-5C7D1F2CD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150.30000000000001</c:v>
                </c:pt>
                <c:pt idx="1">
                  <c:v>136.1</c:v>
                </c:pt>
                <c:pt idx="2">
                  <c:v>127.8</c:v>
                </c:pt>
                <c:pt idx="3">
                  <c:v>146.5</c:v>
                </c:pt>
                <c:pt idx="4">
                  <c:v>142.69999999999999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A3-4ADC-BA75-5C7D1F2CD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37</c:v>
                </c:pt>
                <c:pt idx="1">
                  <c:v>36</c:v>
                </c:pt>
                <c:pt idx="2">
                  <c:v>223.7</c:v>
                </c:pt>
                <c:pt idx="3">
                  <c:v>196</c:v>
                </c:pt>
                <c:pt idx="4">
                  <c:v>89.6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2-476C-B856-49E2BE982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108.2</c:v>
                </c:pt>
                <c:pt idx="1">
                  <c:v>117.1</c:v>
                </c:pt>
                <c:pt idx="2">
                  <c:v>145.19999999999999</c:v>
                </c:pt>
                <c:pt idx="3">
                  <c:v>219.9</c:v>
                </c:pt>
                <c:pt idx="4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A2-476C-B856-49E2BE982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2F2-4491-A850-9C5B3B9D6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F2-4491-A850-9C5B3B9D6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48E-4BE7-9A85-56EAB3DA8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8E-4BE7-9A85-56EAB3DA8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1-4260-9F09-F55048243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4.0999999999999996</c:v>
                </c:pt>
                <c:pt idx="2">
                  <c:v>6.6</c:v>
                </c:pt>
                <c:pt idx="3">
                  <c:v>5.5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E1-4260-9F09-F55048243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4-4787-B39F-2362D2633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67</c:v>
                </c:pt>
                <c:pt idx="3">
                  <c:v>56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24-4787-B39F-2362D2633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194.3</c:v>
                </c:pt>
                <c:pt idx="1">
                  <c:v>194.3</c:v>
                </c:pt>
                <c:pt idx="2">
                  <c:v>202.4</c:v>
                </c:pt>
                <c:pt idx="3">
                  <c:v>202.4</c:v>
                </c:pt>
                <c:pt idx="4">
                  <c:v>202.4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F-4BD9-9D48-7304E028F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161.5</c:v>
                </c:pt>
                <c:pt idx="1">
                  <c:v>156.5</c:v>
                </c:pt>
                <c:pt idx="2">
                  <c:v>131</c:v>
                </c:pt>
                <c:pt idx="3">
                  <c:v>136.80000000000001</c:v>
                </c:pt>
                <c:pt idx="4">
                  <c:v>145.1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9F-4BD9-9D48-7304E028F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63</c:v>
                </c:pt>
                <c:pt idx="1">
                  <c:v>57</c:v>
                </c:pt>
                <c:pt idx="2">
                  <c:v>95.7</c:v>
                </c:pt>
                <c:pt idx="3">
                  <c:v>98.3</c:v>
                </c:pt>
                <c:pt idx="4">
                  <c:v>95.3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6-472A-A6BC-A4EACBB8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-0.1</c:v>
                </c:pt>
                <c:pt idx="1">
                  <c:v>-9.8000000000000007</c:v>
                </c:pt>
                <c:pt idx="2">
                  <c:v>-25.9</c:v>
                </c:pt>
                <c:pt idx="3">
                  <c:v>-24.6</c:v>
                </c:pt>
                <c:pt idx="4">
                  <c:v>-29.2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C6-472A-A6BC-A4EACBB8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35296</c:v>
                </c:pt>
                <c:pt idx="1">
                  <c:v>29386</c:v>
                </c:pt>
                <c:pt idx="2">
                  <c:v>9375</c:v>
                </c:pt>
                <c:pt idx="3">
                  <c:v>12337</c:v>
                </c:pt>
                <c:pt idx="4">
                  <c:v>24066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F2-4F95-A9B8-DE6E76908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16973</c:v>
                </c:pt>
                <c:pt idx="1">
                  <c:v>5206</c:v>
                </c:pt>
                <c:pt idx="2">
                  <c:v>2220</c:v>
                </c:pt>
                <c:pt idx="3">
                  <c:v>3097</c:v>
                </c:pt>
                <c:pt idx="4">
                  <c:v>6051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F2-4F95-A9B8-DE6E76908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長崎県長崎市　長崎市民会館地下駐車場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Ａ２Ｂ２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有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6617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123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地下式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49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168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270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251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217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315.3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1270.4000000000001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1147.5999999999999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194.3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194.3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202.4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202.4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202.4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150.30000000000001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136.1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127.8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146.5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142.69999999999999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3.8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4.0999999999999996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6.6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5.5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4.0999999999999996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161.5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156.5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131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136.80000000000001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145.1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63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57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95.7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98.3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95.3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35296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29386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9375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12337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24066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45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67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56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65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-0.1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-9.8000000000000007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-25.9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-24.6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-29.2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16973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5206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2220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3097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6051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933947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27500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37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36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223.7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196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89.6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108.2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117.1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145.19999999999999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219.9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107.1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NN8reH3zMUScRH+6o+898okn+nM7LT38QOPUc5tS1bP6u759uqsR/5IBAjz5tZ4F/DMU8l5ZWSu+kWX/GwaBWw==" saltValue="TVyf7533GOg/UMeMRTpXO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101</v>
      </c>
      <c r="AM5" s="47" t="s">
        <v>92</v>
      </c>
      <c r="AN5" s="47" t="s">
        <v>102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90</v>
      </c>
      <c r="AW5" s="47" t="s">
        <v>91</v>
      </c>
      <c r="AX5" s="47" t="s">
        <v>103</v>
      </c>
      <c r="AY5" s="47" t="s">
        <v>102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104</v>
      </c>
      <c r="BG5" s="47" t="s">
        <v>105</v>
      </c>
      <c r="BH5" s="47" t="s">
        <v>101</v>
      </c>
      <c r="BI5" s="47" t="s">
        <v>103</v>
      </c>
      <c r="BJ5" s="47" t="s">
        <v>106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104</v>
      </c>
      <c r="BR5" s="47" t="s">
        <v>90</v>
      </c>
      <c r="BS5" s="47" t="s">
        <v>91</v>
      </c>
      <c r="BT5" s="47" t="s">
        <v>107</v>
      </c>
      <c r="BU5" s="47" t="s">
        <v>102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108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101</v>
      </c>
      <c r="CR5" s="47" t="s">
        <v>92</v>
      </c>
      <c r="CS5" s="47" t="s">
        <v>106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90</v>
      </c>
      <c r="DB5" s="47" t="s">
        <v>91</v>
      </c>
      <c r="DC5" s="47" t="s">
        <v>103</v>
      </c>
      <c r="DD5" s="47" t="s">
        <v>109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90</v>
      </c>
      <c r="DM5" s="47" t="s">
        <v>91</v>
      </c>
      <c r="DN5" s="47" t="s">
        <v>92</v>
      </c>
      <c r="DO5" s="47" t="s">
        <v>106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110</v>
      </c>
      <c r="B6" s="48">
        <f>B8</f>
        <v>2022</v>
      </c>
      <c r="C6" s="48">
        <f t="shared" ref="C6:X6" si="1">C8</f>
        <v>422011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</v>
      </c>
      <c r="H6" s="48" t="str">
        <f>SUBSTITUTE(H8,"　","")</f>
        <v>長崎県長崎市</v>
      </c>
      <c r="I6" s="48" t="str">
        <f t="shared" si="1"/>
        <v>長崎市民会館地下駐車場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 届出駐車場</v>
      </c>
      <c r="Q6" s="50" t="str">
        <f t="shared" si="1"/>
        <v>地下式</v>
      </c>
      <c r="R6" s="51">
        <f t="shared" si="1"/>
        <v>49</v>
      </c>
      <c r="S6" s="50" t="str">
        <f t="shared" si="1"/>
        <v>公共施設</v>
      </c>
      <c r="T6" s="50" t="str">
        <f t="shared" si="1"/>
        <v>有</v>
      </c>
      <c r="U6" s="51">
        <f t="shared" si="1"/>
        <v>6617</v>
      </c>
      <c r="V6" s="51">
        <f t="shared" si="1"/>
        <v>168</v>
      </c>
      <c r="W6" s="51">
        <f t="shared" si="1"/>
        <v>270</v>
      </c>
      <c r="X6" s="50" t="str">
        <f t="shared" si="1"/>
        <v>利用料金制</v>
      </c>
      <c r="Y6" s="52">
        <f>IF(Y8="-",NA(),Y8)</f>
        <v>251</v>
      </c>
      <c r="Z6" s="52">
        <f t="shared" ref="Z6:AH6" si="2">IF(Z8="-",NA(),Z8)</f>
        <v>217</v>
      </c>
      <c r="AA6" s="52">
        <f t="shared" si="2"/>
        <v>315.3</v>
      </c>
      <c r="AB6" s="52">
        <f t="shared" si="2"/>
        <v>1270.4000000000001</v>
      </c>
      <c r="AC6" s="52">
        <f t="shared" si="2"/>
        <v>1147.5999999999999</v>
      </c>
      <c r="AD6" s="52">
        <f t="shared" si="2"/>
        <v>150.30000000000001</v>
      </c>
      <c r="AE6" s="52">
        <f t="shared" si="2"/>
        <v>136.1</v>
      </c>
      <c r="AF6" s="52">
        <f t="shared" si="2"/>
        <v>127.8</v>
      </c>
      <c r="AG6" s="52">
        <f t="shared" si="2"/>
        <v>146.5</v>
      </c>
      <c r="AH6" s="52">
        <f t="shared" si="2"/>
        <v>142.69999999999999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4.0999999999999996</v>
      </c>
      <c r="AQ6" s="52">
        <f t="shared" si="3"/>
        <v>6.6</v>
      </c>
      <c r="AR6" s="52">
        <f t="shared" si="3"/>
        <v>5.5</v>
      </c>
      <c r="AS6" s="52">
        <f t="shared" si="3"/>
        <v>4.0999999999999996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45</v>
      </c>
      <c r="BA6" s="53">
        <f t="shared" si="4"/>
        <v>45</v>
      </c>
      <c r="BB6" s="53">
        <f t="shared" si="4"/>
        <v>67</v>
      </c>
      <c r="BC6" s="53">
        <f t="shared" si="4"/>
        <v>56</v>
      </c>
      <c r="BD6" s="53">
        <f t="shared" si="4"/>
        <v>65</v>
      </c>
      <c r="BE6" s="51" t="str">
        <f>IF(BE8="-","",IF(BE8="-","【-】","【"&amp;SUBSTITUTE(TEXT(BE8,"#,##0"),"-","△")&amp;"】"))</f>
        <v>【33】</v>
      </c>
      <c r="BF6" s="52">
        <f>IF(BF8="-",NA(),BF8)</f>
        <v>63</v>
      </c>
      <c r="BG6" s="52">
        <f t="shared" ref="BG6:BO6" si="5">IF(BG8="-",NA(),BG8)</f>
        <v>57</v>
      </c>
      <c r="BH6" s="52">
        <f t="shared" si="5"/>
        <v>95.7</v>
      </c>
      <c r="BI6" s="52">
        <f t="shared" si="5"/>
        <v>98.3</v>
      </c>
      <c r="BJ6" s="52">
        <f t="shared" si="5"/>
        <v>95.3</v>
      </c>
      <c r="BK6" s="52">
        <f t="shared" si="5"/>
        <v>-0.1</v>
      </c>
      <c r="BL6" s="52">
        <f t="shared" si="5"/>
        <v>-9.8000000000000007</v>
      </c>
      <c r="BM6" s="52">
        <f t="shared" si="5"/>
        <v>-25.9</v>
      </c>
      <c r="BN6" s="52">
        <f t="shared" si="5"/>
        <v>-24.6</v>
      </c>
      <c r="BO6" s="52">
        <f t="shared" si="5"/>
        <v>-29.2</v>
      </c>
      <c r="BP6" s="49" t="str">
        <f>IF(BP8="-","",IF(BP8="-","【-】","【"&amp;SUBSTITUTE(TEXT(BP8,"#,##0.0"),"-","△")&amp;"】"))</f>
        <v>【12.8】</v>
      </c>
      <c r="BQ6" s="53">
        <f>IF(BQ8="-",NA(),BQ8)</f>
        <v>35296</v>
      </c>
      <c r="BR6" s="53">
        <f t="shared" ref="BR6:BZ6" si="6">IF(BR8="-",NA(),BR8)</f>
        <v>29386</v>
      </c>
      <c r="BS6" s="53">
        <f t="shared" si="6"/>
        <v>9375</v>
      </c>
      <c r="BT6" s="53">
        <f t="shared" si="6"/>
        <v>12337</v>
      </c>
      <c r="BU6" s="53">
        <f t="shared" si="6"/>
        <v>24066</v>
      </c>
      <c r="BV6" s="53">
        <f t="shared" si="6"/>
        <v>16973</v>
      </c>
      <c r="BW6" s="53">
        <f t="shared" si="6"/>
        <v>5206</v>
      </c>
      <c r="BX6" s="53">
        <f t="shared" si="6"/>
        <v>2220</v>
      </c>
      <c r="BY6" s="53">
        <f t="shared" si="6"/>
        <v>3097</v>
      </c>
      <c r="BZ6" s="53">
        <f t="shared" si="6"/>
        <v>6051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933947</v>
      </c>
      <c r="CN6" s="51">
        <f t="shared" si="7"/>
        <v>27500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112</v>
      </c>
      <c r="CZ6" s="52">
        <f>IF(CZ8="-",NA(),CZ8)</f>
        <v>37</v>
      </c>
      <c r="DA6" s="52">
        <f t="shared" ref="DA6:DI6" si="8">IF(DA8="-",NA(),DA8)</f>
        <v>36</v>
      </c>
      <c r="DB6" s="52">
        <f t="shared" si="8"/>
        <v>223.7</v>
      </c>
      <c r="DC6" s="52">
        <f t="shared" si="8"/>
        <v>196</v>
      </c>
      <c r="DD6" s="52">
        <f t="shared" si="8"/>
        <v>89.6</v>
      </c>
      <c r="DE6" s="52">
        <f t="shared" si="8"/>
        <v>108.2</v>
      </c>
      <c r="DF6" s="52">
        <f t="shared" si="8"/>
        <v>117.1</v>
      </c>
      <c r="DG6" s="52">
        <f t="shared" si="8"/>
        <v>145.19999999999999</v>
      </c>
      <c r="DH6" s="52">
        <f t="shared" si="8"/>
        <v>219.9</v>
      </c>
      <c r="DI6" s="52">
        <f t="shared" si="8"/>
        <v>107.1</v>
      </c>
      <c r="DJ6" s="49" t="str">
        <f>IF(DJ8="-","",IF(DJ8="-","【-】","【"&amp;SUBSTITUTE(TEXT(DJ8,"#,##0.0"),"-","△")&amp;"】"))</f>
        <v>【72.2】</v>
      </c>
      <c r="DK6" s="52">
        <f>IF(DK8="-",NA(),DK8)</f>
        <v>194.3</v>
      </c>
      <c r="DL6" s="52">
        <f t="shared" ref="DL6:DT6" si="9">IF(DL8="-",NA(),DL8)</f>
        <v>194.3</v>
      </c>
      <c r="DM6" s="52">
        <f t="shared" si="9"/>
        <v>202.4</v>
      </c>
      <c r="DN6" s="52">
        <f t="shared" si="9"/>
        <v>202.4</v>
      </c>
      <c r="DO6" s="52">
        <f t="shared" si="9"/>
        <v>202.4</v>
      </c>
      <c r="DP6" s="52">
        <f t="shared" si="9"/>
        <v>161.5</v>
      </c>
      <c r="DQ6" s="52">
        <f t="shared" si="9"/>
        <v>156.5</v>
      </c>
      <c r="DR6" s="52">
        <f t="shared" si="9"/>
        <v>131</v>
      </c>
      <c r="DS6" s="52">
        <f t="shared" si="9"/>
        <v>136.80000000000001</v>
      </c>
      <c r="DT6" s="52">
        <f t="shared" si="9"/>
        <v>145.1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113</v>
      </c>
      <c r="B7" s="48">
        <f t="shared" ref="B7:X7" si="10">B8</f>
        <v>2022</v>
      </c>
      <c r="C7" s="48">
        <f t="shared" si="10"/>
        <v>422011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</v>
      </c>
      <c r="H7" s="48" t="str">
        <f t="shared" si="10"/>
        <v>長崎県　長崎市</v>
      </c>
      <c r="I7" s="48" t="str">
        <f t="shared" si="10"/>
        <v>長崎市民会館地下駐車場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 届出駐車場</v>
      </c>
      <c r="Q7" s="50" t="str">
        <f t="shared" si="10"/>
        <v>地下式</v>
      </c>
      <c r="R7" s="51">
        <f t="shared" si="10"/>
        <v>49</v>
      </c>
      <c r="S7" s="50" t="str">
        <f t="shared" si="10"/>
        <v>公共施設</v>
      </c>
      <c r="T7" s="50" t="str">
        <f t="shared" si="10"/>
        <v>有</v>
      </c>
      <c r="U7" s="51">
        <f t="shared" si="10"/>
        <v>6617</v>
      </c>
      <c r="V7" s="51">
        <f t="shared" si="10"/>
        <v>168</v>
      </c>
      <c r="W7" s="51">
        <f t="shared" si="10"/>
        <v>270</v>
      </c>
      <c r="X7" s="50" t="str">
        <f t="shared" si="10"/>
        <v>利用料金制</v>
      </c>
      <c r="Y7" s="52">
        <f>Y8</f>
        <v>251</v>
      </c>
      <c r="Z7" s="52">
        <f t="shared" ref="Z7:AH7" si="11">Z8</f>
        <v>217</v>
      </c>
      <c r="AA7" s="52">
        <f t="shared" si="11"/>
        <v>315.3</v>
      </c>
      <c r="AB7" s="52">
        <f t="shared" si="11"/>
        <v>1270.4000000000001</v>
      </c>
      <c r="AC7" s="52">
        <f t="shared" si="11"/>
        <v>1147.5999999999999</v>
      </c>
      <c r="AD7" s="52">
        <f t="shared" si="11"/>
        <v>150.30000000000001</v>
      </c>
      <c r="AE7" s="52">
        <f t="shared" si="11"/>
        <v>136.1</v>
      </c>
      <c r="AF7" s="52">
        <f t="shared" si="11"/>
        <v>127.8</v>
      </c>
      <c r="AG7" s="52">
        <f t="shared" si="11"/>
        <v>146.5</v>
      </c>
      <c r="AH7" s="52">
        <f t="shared" si="11"/>
        <v>142.69999999999999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4.0999999999999996</v>
      </c>
      <c r="AQ7" s="52">
        <f t="shared" si="12"/>
        <v>6.6</v>
      </c>
      <c r="AR7" s="52">
        <f t="shared" si="12"/>
        <v>5.5</v>
      </c>
      <c r="AS7" s="52">
        <f t="shared" si="12"/>
        <v>4.0999999999999996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45</v>
      </c>
      <c r="BA7" s="53">
        <f t="shared" si="13"/>
        <v>45</v>
      </c>
      <c r="BB7" s="53">
        <f t="shared" si="13"/>
        <v>67</v>
      </c>
      <c r="BC7" s="53">
        <f t="shared" si="13"/>
        <v>56</v>
      </c>
      <c r="BD7" s="53">
        <f t="shared" si="13"/>
        <v>65</v>
      </c>
      <c r="BE7" s="51"/>
      <c r="BF7" s="52">
        <f>BF8</f>
        <v>63</v>
      </c>
      <c r="BG7" s="52">
        <f t="shared" ref="BG7:BO7" si="14">BG8</f>
        <v>57</v>
      </c>
      <c r="BH7" s="52">
        <f t="shared" si="14"/>
        <v>95.7</v>
      </c>
      <c r="BI7" s="52">
        <f t="shared" si="14"/>
        <v>98.3</v>
      </c>
      <c r="BJ7" s="52">
        <f t="shared" si="14"/>
        <v>95.3</v>
      </c>
      <c r="BK7" s="52">
        <f t="shared" si="14"/>
        <v>-0.1</v>
      </c>
      <c r="BL7" s="52">
        <f t="shared" si="14"/>
        <v>-9.8000000000000007</v>
      </c>
      <c r="BM7" s="52">
        <f t="shared" si="14"/>
        <v>-25.9</v>
      </c>
      <c r="BN7" s="52">
        <f t="shared" si="14"/>
        <v>-24.6</v>
      </c>
      <c r="BO7" s="52">
        <f t="shared" si="14"/>
        <v>-29.2</v>
      </c>
      <c r="BP7" s="49"/>
      <c r="BQ7" s="53">
        <f>BQ8</f>
        <v>35296</v>
      </c>
      <c r="BR7" s="53">
        <f t="shared" ref="BR7:BZ7" si="15">BR8</f>
        <v>29386</v>
      </c>
      <c r="BS7" s="53">
        <f t="shared" si="15"/>
        <v>9375</v>
      </c>
      <c r="BT7" s="53">
        <f t="shared" si="15"/>
        <v>12337</v>
      </c>
      <c r="BU7" s="53">
        <f t="shared" si="15"/>
        <v>24066</v>
      </c>
      <c r="BV7" s="53">
        <f t="shared" si="15"/>
        <v>16973</v>
      </c>
      <c r="BW7" s="53">
        <f t="shared" si="15"/>
        <v>5206</v>
      </c>
      <c r="BX7" s="53">
        <f t="shared" si="15"/>
        <v>2220</v>
      </c>
      <c r="BY7" s="53">
        <f t="shared" si="15"/>
        <v>3097</v>
      </c>
      <c r="BZ7" s="53">
        <f t="shared" si="15"/>
        <v>6051</v>
      </c>
      <c r="CA7" s="51"/>
      <c r="CB7" s="52" t="s">
        <v>114</v>
      </c>
      <c r="CC7" s="52" t="s">
        <v>114</v>
      </c>
      <c r="CD7" s="52" t="s">
        <v>114</v>
      </c>
      <c r="CE7" s="52" t="s">
        <v>114</v>
      </c>
      <c r="CF7" s="52" t="s">
        <v>114</v>
      </c>
      <c r="CG7" s="52" t="s">
        <v>114</v>
      </c>
      <c r="CH7" s="52" t="s">
        <v>114</v>
      </c>
      <c r="CI7" s="52" t="s">
        <v>114</v>
      </c>
      <c r="CJ7" s="52" t="s">
        <v>114</v>
      </c>
      <c r="CK7" s="52" t="s">
        <v>112</v>
      </c>
      <c r="CL7" s="49"/>
      <c r="CM7" s="51">
        <f>CM8</f>
        <v>933947</v>
      </c>
      <c r="CN7" s="51">
        <f>CN8</f>
        <v>27500</v>
      </c>
      <c r="CO7" s="52" t="s">
        <v>114</v>
      </c>
      <c r="CP7" s="52" t="s">
        <v>114</v>
      </c>
      <c r="CQ7" s="52" t="s">
        <v>114</v>
      </c>
      <c r="CR7" s="52" t="s">
        <v>114</v>
      </c>
      <c r="CS7" s="52" t="s">
        <v>114</v>
      </c>
      <c r="CT7" s="52" t="s">
        <v>114</v>
      </c>
      <c r="CU7" s="52" t="s">
        <v>114</v>
      </c>
      <c r="CV7" s="52" t="s">
        <v>114</v>
      </c>
      <c r="CW7" s="52" t="s">
        <v>114</v>
      </c>
      <c r="CX7" s="52" t="s">
        <v>112</v>
      </c>
      <c r="CY7" s="49"/>
      <c r="CZ7" s="52">
        <f>CZ8</f>
        <v>37</v>
      </c>
      <c r="DA7" s="52">
        <f t="shared" ref="DA7:DI7" si="16">DA8</f>
        <v>36</v>
      </c>
      <c r="DB7" s="52">
        <f t="shared" si="16"/>
        <v>223.7</v>
      </c>
      <c r="DC7" s="52">
        <f t="shared" si="16"/>
        <v>196</v>
      </c>
      <c r="DD7" s="52">
        <f t="shared" si="16"/>
        <v>89.6</v>
      </c>
      <c r="DE7" s="52">
        <f t="shared" si="16"/>
        <v>108.2</v>
      </c>
      <c r="DF7" s="52">
        <f t="shared" si="16"/>
        <v>117.1</v>
      </c>
      <c r="DG7" s="52">
        <f t="shared" si="16"/>
        <v>145.19999999999999</v>
      </c>
      <c r="DH7" s="52">
        <f t="shared" si="16"/>
        <v>219.9</v>
      </c>
      <c r="DI7" s="52">
        <f t="shared" si="16"/>
        <v>107.1</v>
      </c>
      <c r="DJ7" s="49"/>
      <c r="DK7" s="52">
        <f>DK8</f>
        <v>194.3</v>
      </c>
      <c r="DL7" s="52">
        <f t="shared" ref="DL7:DT7" si="17">DL8</f>
        <v>194.3</v>
      </c>
      <c r="DM7" s="52">
        <f t="shared" si="17"/>
        <v>202.4</v>
      </c>
      <c r="DN7" s="52">
        <f t="shared" si="17"/>
        <v>202.4</v>
      </c>
      <c r="DO7" s="52">
        <f t="shared" si="17"/>
        <v>202.4</v>
      </c>
      <c r="DP7" s="52">
        <f t="shared" si="17"/>
        <v>161.5</v>
      </c>
      <c r="DQ7" s="52">
        <f t="shared" si="17"/>
        <v>156.5</v>
      </c>
      <c r="DR7" s="52">
        <f t="shared" si="17"/>
        <v>131</v>
      </c>
      <c r="DS7" s="52">
        <f t="shared" si="17"/>
        <v>136.80000000000001</v>
      </c>
      <c r="DT7" s="52">
        <f t="shared" si="17"/>
        <v>145.1</v>
      </c>
      <c r="DU7" s="49"/>
    </row>
    <row r="8" spans="1:125" s="54" customFormat="1" x14ac:dyDescent="0.15">
      <c r="A8" s="37"/>
      <c r="B8" s="55">
        <v>2022</v>
      </c>
      <c r="C8" s="55">
        <v>422011</v>
      </c>
      <c r="D8" s="55">
        <v>47</v>
      </c>
      <c r="E8" s="55">
        <v>14</v>
      </c>
      <c r="F8" s="55">
        <v>0</v>
      </c>
      <c r="G8" s="55">
        <v>2</v>
      </c>
      <c r="H8" s="55" t="s">
        <v>115</v>
      </c>
      <c r="I8" s="55" t="s">
        <v>116</v>
      </c>
      <c r="J8" s="55" t="s">
        <v>117</v>
      </c>
      <c r="K8" s="55" t="s">
        <v>118</v>
      </c>
      <c r="L8" s="55" t="s">
        <v>119</v>
      </c>
      <c r="M8" s="55" t="s">
        <v>120</v>
      </c>
      <c r="N8" s="55" t="s">
        <v>121</v>
      </c>
      <c r="O8" s="56" t="s">
        <v>122</v>
      </c>
      <c r="P8" s="57" t="s">
        <v>123</v>
      </c>
      <c r="Q8" s="57" t="s">
        <v>124</v>
      </c>
      <c r="R8" s="58">
        <v>49</v>
      </c>
      <c r="S8" s="57" t="s">
        <v>125</v>
      </c>
      <c r="T8" s="57" t="s">
        <v>126</v>
      </c>
      <c r="U8" s="58">
        <v>6617</v>
      </c>
      <c r="V8" s="58">
        <v>168</v>
      </c>
      <c r="W8" s="58">
        <v>270</v>
      </c>
      <c r="X8" s="57" t="s">
        <v>127</v>
      </c>
      <c r="Y8" s="59">
        <v>251</v>
      </c>
      <c r="Z8" s="59">
        <v>217</v>
      </c>
      <c r="AA8" s="59">
        <v>315.3</v>
      </c>
      <c r="AB8" s="59">
        <v>1270.4000000000001</v>
      </c>
      <c r="AC8" s="59">
        <v>1147.5999999999999</v>
      </c>
      <c r="AD8" s="59">
        <v>150.30000000000001</v>
      </c>
      <c r="AE8" s="59">
        <v>136.1</v>
      </c>
      <c r="AF8" s="59">
        <v>127.8</v>
      </c>
      <c r="AG8" s="59">
        <v>146.5</v>
      </c>
      <c r="AH8" s="59">
        <v>142.69999999999999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4.0999999999999996</v>
      </c>
      <c r="AQ8" s="59">
        <v>6.6</v>
      </c>
      <c r="AR8" s="59">
        <v>5.5</v>
      </c>
      <c r="AS8" s="59">
        <v>4.0999999999999996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45</v>
      </c>
      <c r="BA8" s="60">
        <v>45</v>
      </c>
      <c r="BB8" s="60">
        <v>67</v>
      </c>
      <c r="BC8" s="60">
        <v>56</v>
      </c>
      <c r="BD8" s="60">
        <v>65</v>
      </c>
      <c r="BE8" s="60">
        <v>33</v>
      </c>
      <c r="BF8" s="59">
        <v>63</v>
      </c>
      <c r="BG8" s="59">
        <v>57</v>
      </c>
      <c r="BH8" s="59">
        <v>95.7</v>
      </c>
      <c r="BI8" s="59">
        <v>98.3</v>
      </c>
      <c r="BJ8" s="59">
        <v>95.3</v>
      </c>
      <c r="BK8" s="59">
        <v>-0.1</v>
      </c>
      <c r="BL8" s="59">
        <v>-9.8000000000000007</v>
      </c>
      <c r="BM8" s="59">
        <v>-25.9</v>
      </c>
      <c r="BN8" s="59">
        <v>-24.6</v>
      </c>
      <c r="BO8" s="59">
        <v>-29.2</v>
      </c>
      <c r="BP8" s="56">
        <v>12.8</v>
      </c>
      <c r="BQ8" s="60">
        <v>35296</v>
      </c>
      <c r="BR8" s="60">
        <v>29386</v>
      </c>
      <c r="BS8" s="60">
        <v>9375</v>
      </c>
      <c r="BT8" s="61">
        <v>12337</v>
      </c>
      <c r="BU8" s="61">
        <v>24066</v>
      </c>
      <c r="BV8" s="60">
        <v>16973</v>
      </c>
      <c r="BW8" s="60">
        <v>5206</v>
      </c>
      <c r="BX8" s="60">
        <v>2220</v>
      </c>
      <c r="BY8" s="60">
        <v>3097</v>
      </c>
      <c r="BZ8" s="60">
        <v>6051</v>
      </c>
      <c r="CA8" s="58">
        <v>10556</v>
      </c>
      <c r="CB8" s="59" t="s">
        <v>119</v>
      </c>
      <c r="CC8" s="59" t="s">
        <v>119</v>
      </c>
      <c r="CD8" s="59" t="s">
        <v>119</v>
      </c>
      <c r="CE8" s="59" t="s">
        <v>119</v>
      </c>
      <c r="CF8" s="59" t="s">
        <v>119</v>
      </c>
      <c r="CG8" s="59" t="s">
        <v>119</v>
      </c>
      <c r="CH8" s="59" t="s">
        <v>119</v>
      </c>
      <c r="CI8" s="59" t="s">
        <v>119</v>
      </c>
      <c r="CJ8" s="59" t="s">
        <v>119</v>
      </c>
      <c r="CK8" s="59" t="s">
        <v>119</v>
      </c>
      <c r="CL8" s="56" t="s">
        <v>119</v>
      </c>
      <c r="CM8" s="58">
        <v>933947</v>
      </c>
      <c r="CN8" s="58">
        <v>27500</v>
      </c>
      <c r="CO8" s="59" t="s">
        <v>119</v>
      </c>
      <c r="CP8" s="59" t="s">
        <v>119</v>
      </c>
      <c r="CQ8" s="59" t="s">
        <v>119</v>
      </c>
      <c r="CR8" s="59" t="s">
        <v>119</v>
      </c>
      <c r="CS8" s="59" t="s">
        <v>119</v>
      </c>
      <c r="CT8" s="59" t="s">
        <v>119</v>
      </c>
      <c r="CU8" s="59" t="s">
        <v>119</v>
      </c>
      <c r="CV8" s="59" t="s">
        <v>119</v>
      </c>
      <c r="CW8" s="59" t="s">
        <v>119</v>
      </c>
      <c r="CX8" s="59" t="s">
        <v>119</v>
      </c>
      <c r="CY8" s="56" t="s">
        <v>119</v>
      </c>
      <c r="CZ8" s="59">
        <v>37</v>
      </c>
      <c r="DA8" s="59">
        <v>36</v>
      </c>
      <c r="DB8" s="59">
        <v>223.7</v>
      </c>
      <c r="DC8" s="59">
        <v>196</v>
      </c>
      <c r="DD8" s="59">
        <v>89.6</v>
      </c>
      <c r="DE8" s="59">
        <v>108.2</v>
      </c>
      <c r="DF8" s="59">
        <v>117.1</v>
      </c>
      <c r="DG8" s="59">
        <v>145.19999999999999</v>
      </c>
      <c r="DH8" s="59">
        <v>219.9</v>
      </c>
      <c r="DI8" s="59">
        <v>107.1</v>
      </c>
      <c r="DJ8" s="56">
        <v>72.2</v>
      </c>
      <c r="DK8" s="59">
        <v>194.3</v>
      </c>
      <c r="DL8" s="59">
        <v>194.3</v>
      </c>
      <c r="DM8" s="59">
        <v>202.4</v>
      </c>
      <c r="DN8" s="59">
        <v>202.4</v>
      </c>
      <c r="DO8" s="59">
        <v>202.4</v>
      </c>
      <c r="DP8" s="59">
        <v>161.5</v>
      </c>
      <c r="DQ8" s="59">
        <v>156.5</v>
      </c>
      <c r="DR8" s="59">
        <v>131</v>
      </c>
      <c r="DS8" s="59">
        <v>136.80000000000001</v>
      </c>
      <c r="DT8" s="59">
        <v>145.1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128</v>
      </c>
      <c r="C10" s="64" t="s">
        <v>129</v>
      </c>
      <c r="D10" s="64" t="s">
        <v>130</v>
      </c>
      <c r="E10" s="64" t="s">
        <v>131</v>
      </c>
      <c r="F10" s="64" t="s">
        <v>132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瀬川　陽香</cp:lastModifiedBy>
  <dcterms:created xsi:type="dcterms:W3CDTF">2024-01-11T00:15:59Z</dcterms:created>
  <dcterms:modified xsi:type="dcterms:W3CDTF">2024-03-04T02:06:20Z</dcterms:modified>
  <cp:category/>
</cp:coreProperties>
</file>