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divfs\所属用ファイルサーバ\02520\40財政班\000 旧地方債班（起債・公営企業等）\521 公営企業全般（決算統計等）\48 経営比較分析表の公表\R5\01_公営企業に係る経営比較分析表（令和４年度決算）の分析等について\06_公表用\02_下水道事業\"/>
    </mc:Choice>
  </mc:AlternateContent>
  <xr:revisionPtr revIDLastSave="0" documentId="13_ncr:1_{53D58A43-9FB4-4E42-A6C9-111D5C7C75D8}" xr6:coauthVersionLast="47" xr6:coauthVersionMax="47" xr10:uidLastSave="{00000000-0000-0000-0000-000000000000}"/>
  <workbookProtection workbookAlgorithmName="SHA-512" workbookHashValue="ULQxjcouQOYzDVvldrdijAJFdQkdMIAV0ycO8m7bjZvdTnCjNUf57R0kqXYwHBTHY4h2m+P35EmodYfrsE7xVw==" workbookSaltValue="W+ZAJwA2mR+qmpuEnZEGGw==" workbookSpinCount="100000" lockStructure="1"/>
  <bookViews>
    <workbookView xWindow="2868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AD10" i="4" s="1"/>
  <c r="Q6" i="5"/>
  <c r="P6" i="5"/>
  <c r="O6" i="5"/>
  <c r="N6" i="5"/>
  <c r="B10" i="4" s="1"/>
  <c r="M6" i="5"/>
  <c r="L6" i="5"/>
  <c r="K6" i="5"/>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AT10" i="4"/>
  <c r="W10" i="4"/>
  <c r="P10" i="4"/>
  <c r="I10" i="4"/>
  <c r="BB8" i="4"/>
  <c r="AL8" i="4"/>
  <c r="AD8" i="4"/>
  <c r="W8" i="4"/>
  <c r="P8" i="4"/>
  <c r="B8" i="4"/>
</calcChain>
</file>

<file path=xl/sharedStrings.xml><?xml version="1.0" encoding="utf-8"?>
<sst xmlns="http://schemas.openxmlformats.org/spreadsheetml/2006/main" count="275" uniqueCount="116">
  <si>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</si>
  <si>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</si>
  <si>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</si>
  <si>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</si>
  <si>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</si>
  <si>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</si>
  <si>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</si>
  <si>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</si>
  <si>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</si>
  <si>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</si>
  <si>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</si>
  <si>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</si>
  <si>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</si>
  <si>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</si>
  <si>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</si>
  <si>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</si>
  <si>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</si>
  <si>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</si>
  <si>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</si>
  <si>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</si>
  <si>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</si>
  <si>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</si>
  <si>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</si>
  <si>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</si>
  <si>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</si>
  <si>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</si>
  <si>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</si>
  <si>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</si>
  <si>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</si>
  <si>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</si>
  <si>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</si>
  <si>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</si>
  <si>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</si>
  <si>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</si>
  <si>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</si>
  <si>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</si>
  <si>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</si>
  <si>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</si>
  <si>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</si>
  <si>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</si>
  <si>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</si>
  <si>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</si>
  <si>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</si>
  <si>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</si>
  <si>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</si>
  <si>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</si>
  <si>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</si>
  <si>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</si>
  <si>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</si>
  <si>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</si>
  <si>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</si>
  <si>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</si>
  <si>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</si>
  <si>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</si>
  <si>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</si>
  <si>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</si>
  <si>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</si>
  <si>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</si>
  <si>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</si>
  <si>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</si>
  <si>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</si>
  <si>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</si>
  <si>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</si>
  <si>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</si>
  <si>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</si>
  <si>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</si>
  <si>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</si>
  <si>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</si>
  <si>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</si>
  <si>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</si>
  <si>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</si>
  <si>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</si>
  <si>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</si>
  <si>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</si>
  <si>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</si>
  <si>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</si>
  <si>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</si>
  <si>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</si>
  <si>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</si>
  <si>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</si>
  <si>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</si>
  <si>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</si>
  <si>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</si>
  <si>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</si>
  <si>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</si>
  <si>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</si>
  <si>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</si>
  <si>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</si>
  <si>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</si>
  <si>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</si>
  <si>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</si>
  <si>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</si>
  <si>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</si>
  <si>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</si>
  <si>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</si>
  <si>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</si>
  <si>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佐々町</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</si>
  <si>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</si>
  <si>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</si>
  <si>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</si>
  <si>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</si>
  <si>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</si>
  <si>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</si>
  <si>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</si>
  <si>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</si>
  <si>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</si>
  <si>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</si>
  <si>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</si>
  <si>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</si>
  <si>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</si>
  <si>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</si>
  <si>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</si>
  <si>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</si>
  <si>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経常収支比率は100％を超え、累積欠損金比率は、欠損を生じていないが、流動比率が100％を下回っており、平均値からも低く、短期的な債務に対して、流動資産にて賄えていない状況であることから、経費の削減および事業の効率化を実施し、下水道への加入促進を行い有収水量の増加を図る取り組みが必要である。</t>
    <phoneticPr fontId="4"/>
  </si>
  <si>
    <t xml:space="preserve"> 下水道使用料収入のみでは経営が成り立たず、一般会計からの繰入金を要している。また、令和2年度からは企業会計へ移行し、資産の状況や適正な使用料を把握するよう努めている。
　また、安定した経営を行うためには使用料収入の増加は不可欠であり、下水道への加入促進といった取り組みが必要である。
　なお、老朽化する施設に対しても計画的な改築更新を行い、持続可能で安定的な経営を図る。
※令和2年度より地方公営企業法適用事業となったため、令和元年度以前のデータは該当数値のあるものであっても本分析表に記載されていない。</t>
    <phoneticPr fontId="4"/>
  </si>
  <si>
    <t xml:space="preserve"> 平成9年の供用開始から25年が経過している。有形固定資産減価償却率は平均を下回っているが、機械設備等に老朽化が見られる。この改築更新費用は多額であり、安定的な経営を行うためにも計画的な改築更新が必要となる。下水道施設に係るストックマネジメント計画を策定しており、老朽化した施設に対してはストックマネジメント計画に合致した計画的な更新を行っていく。</t>
    <rPh sb="14" eb="15">
      <t>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</si>
</sst>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519-48C2-B307-5BA9BA5D16A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1.65</c:v>
                </c:pt>
                <c:pt idx="3">
                  <c:v>0.14000000000000001</c:v>
                </c:pt>
                <c:pt idx="4">
                  <c:v>0.08</c:v>
                </c:pt>
              </c:numCache>
            </c:numRef>
          </c:val>
          <c:smooth val="0"/>
          <c:extLst>
            <c:ext xmlns:c16="http://schemas.microsoft.com/office/drawing/2014/chart" uri="{C3380CC4-5D6E-409C-BE32-E72D297353CC}">
              <c16:uniqueId val="{00000001-2519-48C2-B307-5BA9BA5D16A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62.35</c:v>
                </c:pt>
                <c:pt idx="3">
                  <c:v>62.26</c:v>
                </c:pt>
                <c:pt idx="4">
                  <c:v>63.32</c:v>
                </c:pt>
              </c:numCache>
            </c:numRef>
          </c:val>
          <c:extLst>
            <c:ext xmlns:c16="http://schemas.microsoft.com/office/drawing/2014/chart" uri="{C3380CC4-5D6E-409C-BE32-E72D297353CC}">
              <c16:uniqueId val="{00000000-4FBC-4BDD-93FA-71AF1E58160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50.53</c:v>
                </c:pt>
                <c:pt idx="3">
                  <c:v>51.42</c:v>
                </c:pt>
                <c:pt idx="4">
                  <c:v>48.95</c:v>
                </c:pt>
              </c:numCache>
            </c:numRef>
          </c:val>
          <c:smooth val="0"/>
          <c:extLst>
            <c:ext xmlns:c16="http://schemas.microsoft.com/office/drawing/2014/chart" uri="{C3380CC4-5D6E-409C-BE32-E72D297353CC}">
              <c16:uniqueId val="{00000001-4FBC-4BDD-93FA-71AF1E58160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86.22</c:v>
                </c:pt>
                <c:pt idx="3">
                  <c:v>86.66</c:v>
                </c:pt>
                <c:pt idx="4">
                  <c:v>87.71</c:v>
                </c:pt>
              </c:numCache>
            </c:numRef>
          </c:val>
          <c:extLst>
            <c:ext xmlns:c16="http://schemas.microsoft.com/office/drawing/2014/chart" uri="{C3380CC4-5D6E-409C-BE32-E72D297353CC}">
              <c16:uniqueId val="{00000000-2F85-4C61-B5A5-4CB7613E6C1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82.08</c:v>
                </c:pt>
                <c:pt idx="3">
                  <c:v>81.34</c:v>
                </c:pt>
                <c:pt idx="4">
                  <c:v>81.14</c:v>
                </c:pt>
              </c:numCache>
            </c:numRef>
          </c:val>
          <c:smooth val="0"/>
          <c:extLst>
            <c:ext xmlns:c16="http://schemas.microsoft.com/office/drawing/2014/chart" uri="{C3380CC4-5D6E-409C-BE32-E72D297353CC}">
              <c16:uniqueId val="{00000001-2F85-4C61-B5A5-4CB7613E6C1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112</c:v>
                </c:pt>
                <c:pt idx="3">
                  <c:v>112.75</c:v>
                </c:pt>
                <c:pt idx="4">
                  <c:v>122.76</c:v>
                </c:pt>
              </c:numCache>
            </c:numRef>
          </c:val>
          <c:extLst>
            <c:ext xmlns:c16="http://schemas.microsoft.com/office/drawing/2014/chart" uri="{C3380CC4-5D6E-409C-BE32-E72D297353CC}">
              <c16:uniqueId val="{00000000-101E-4924-9844-6EC948E5080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107.21</c:v>
                </c:pt>
                <c:pt idx="3">
                  <c:v>107.08</c:v>
                </c:pt>
                <c:pt idx="4">
                  <c:v>106.08</c:v>
                </c:pt>
              </c:numCache>
            </c:numRef>
          </c:val>
          <c:smooth val="0"/>
          <c:extLst>
            <c:ext xmlns:c16="http://schemas.microsoft.com/office/drawing/2014/chart" uri="{C3380CC4-5D6E-409C-BE32-E72D297353CC}">
              <c16:uniqueId val="{00000001-101E-4924-9844-6EC948E5080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4.59</c:v>
                </c:pt>
                <c:pt idx="3">
                  <c:v>9.06</c:v>
                </c:pt>
                <c:pt idx="4">
                  <c:v>13.03</c:v>
                </c:pt>
              </c:numCache>
            </c:numRef>
          </c:val>
          <c:extLst>
            <c:ext xmlns:c16="http://schemas.microsoft.com/office/drawing/2014/chart" uri="{C3380CC4-5D6E-409C-BE32-E72D297353CC}">
              <c16:uniqueId val="{00000000-9360-4BC9-94B6-016A7E0214F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12.7</c:v>
                </c:pt>
                <c:pt idx="3">
                  <c:v>14.65</c:v>
                </c:pt>
                <c:pt idx="4">
                  <c:v>16.11</c:v>
                </c:pt>
              </c:numCache>
            </c:numRef>
          </c:val>
          <c:smooth val="0"/>
          <c:extLst>
            <c:ext xmlns:c16="http://schemas.microsoft.com/office/drawing/2014/chart" uri="{C3380CC4-5D6E-409C-BE32-E72D297353CC}">
              <c16:uniqueId val="{00000001-9360-4BC9-94B6-016A7E0214F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B23-4D9F-AE8A-F16E1C15749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c:v>0.1</c:v>
                </c:pt>
                <c:pt idx="4">
                  <c:v>0.17</c:v>
                </c:pt>
              </c:numCache>
            </c:numRef>
          </c:val>
          <c:smooth val="0"/>
          <c:extLst>
            <c:ext xmlns:c16="http://schemas.microsoft.com/office/drawing/2014/chart" uri="{C3380CC4-5D6E-409C-BE32-E72D297353CC}">
              <c16:uniqueId val="{00000001-AB23-4D9F-AE8A-F16E1C15749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EF7-4961-97DC-1FDC55B4389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43.71</c:v>
                </c:pt>
                <c:pt idx="3">
                  <c:v>45.94</c:v>
                </c:pt>
                <c:pt idx="4">
                  <c:v>29.34</c:v>
                </c:pt>
              </c:numCache>
            </c:numRef>
          </c:val>
          <c:smooth val="0"/>
          <c:extLst>
            <c:ext xmlns:c16="http://schemas.microsoft.com/office/drawing/2014/chart" uri="{C3380CC4-5D6E-409C-BE32-E72D297353CC}">
              <c16:uniqueId val="{00000001-1EF7-4961-97DC-1FDC55B4389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20.29</c:v>
                </c:pt>
                <c:pt idx="3">
                  <c:v>6.71</c:v>
                </c:pt>
                <c:pt idx="4">
                  <c:v>10.95</c:v>
                </c:pt>
              </c:numCache>
            </c:numRef>
          </c:val>
          <c:extLst>
            <c:ext xmlns:c16="http://schemas.microsoft.com/office/drawing/2014/chart" uri="{C3380CC4-5D6E-409C-BE32-E72D297353CC}">
              <c16:uniqueId val="{00000000-AFEB-4D7F-9EE9-DB629C4996B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40.67</c:v>
                </c:pt>
                <c:pt idx="3">
                  <c:v>47.7</c:v>
                </c:pt>
                <c:pt idx="4">
                  <c:v>50.59</c:v>
                </c:pt>
              </c:numCache>
            </c:numRef>
          </c:val>
          <c:smooth val="0"/>
          <c:extLst>
            <c:ext xmlns:c16="http://schemas.microsoft.com/office/drawing/2014/chart" uri="{C3380CC4-5D6E-409C-BE32-E72D297353CC}">
              <c16:uniqueId val="{00000001-AFEB-4D7F-9EE9-DB629C4996B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881.46</c:v>
                </c:pt>
                <c:pt idx="3">
                  <c:v>806.41</c:v>
                </c:pt>
                <c:pt idx="4">
                  <c:v>722.94</c:v>
                </c:pt>
              </c:numCache>
            </c:numRef>
          </c:val>
          <c:extLst>
            <c:ext xmlns:c16="http://schemas.microsoft.com/office/drawing/2014/chart" uri="{C3380CC4-5D6E-409C-BE32-E72D297353CC}">
              <c16:uniqueId val="{00000000-9972-4624-9D5D-121DA1E1D4F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1050.51</c:v>
                </c:pt>
                <c:pt idx="3">
                  <c:v>1102.01</c:v>
                </c:pt>
                <c:pt idx="4">
                  <c:v>987.36</c:v>
                </c:pt>
              </c:numCache>
            </c:numRef>
          </c:val>
          <c:smooth val="0"/>
          <c:extLst>
            <c:ext xmlns:c16="http://schemas.microsoft.com/office/drawing/2014/chart" uri="{C3380CC4-5D6E-409C-BE32-E72D297353CC}">
              <c16:uniqueId val="{00000001-9972-4624-9D5D-121DA1E1D4F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100</c:v>
                </c:pt>
                <c:pt idx="3">
                  <c:v>100</c:v>
                </c:pt>
                <c:pt idx="4">
                  <c:v>100</c:v>
                </c:pt>
              </c:numCache>
            </c:numRef>
          </c:val>
          <c:extLst>
            <c:ext xmlns:c16="http://schemas.microsoft.com/office/drawing/2014/chart" uri="{C3380CC4-5D6E-409C-BE32-E72D297353CC}">
              <c16:uniqueId val="{00000000-886F-4162-BF71-22EE9CD3734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82.65</c:v>
                </c:pt>
                <c:pt idx="3">
                  <c:v>82.55</c:v>
                </c:pt>
                <c:pt idx="4">
                  <c:v>83.55</c:v>
                </c:pt>
              </c:numCache>
            </c:numRef>
          </c:val>
          <c:smooth val="0"/>
          <c:extLst>
            <c:ext xmlns:c16="http://schemas.microsoft.com/office/drawing/2014/chart" uri="{C3380CC4-5D6E-409C-BE32-E72D297353CC}">
              <c16:uniqueId val="{00000001-886F-4162-BF71-22EE9CD3734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156.18</c:v>
                </c:pt>
                <c:pt idx="3">
                  <c:v>156.5</c:v>
                </c:pt>
                <c:pt idx="4">
                  <c:v>156.62</c:v>
                </c:pt>
              </c:numCache>
            </c:numRef>
          </c:val>
          <c:extLst>
            <c:ext xmlns:c16="http://schemas.microsoft.com/office/drawing/2014/chart" uri="{C3380CC4-5D6E-409C-BE32-E72D297353CC}">
              <c16:uniqueId val="{00000000-3807-4949-AF22-B18287DBA10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186.3</c:v>
                </c:pt>
                <c:pt idx="3">
                  <c:v>188.38</c:v>
                </c:pt>
                <c:pt idx="4">
                  <c:v>185.98</c:v>
                </c:pt>
              </c:numCache>
            </c:numRef>
          </c:val>
          <c:smooth val="0"/>
          <c:extLst>
            <c:ext xmlns:c16="http://schemas.microsoft.com/office/drawing/2014/chart" uri="{C3380CC4-5D6E-409C-BE32-E72D297353CC}">
              <c16:uniqueId val="{00000001-3807-4949-AF22-B18287DBA10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375" bestFit="1" customWidth="1"/>
    <col min="81" max="82" width="4.37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長崎県　佐々町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Cc2</v>
      </c>
      <c r="X8" s="65"/>
      <c r="Y8" s="65"/>
      <c r="Z8" s="65"/>
      <c r="AA8" s="65"/>
      <c r="AB8" s="65"/>
      <c r="AC8" s="65"/>
      <c r="AD8" s="66" t="str">
        <f>データ!$M$6</f>
        <v>非設置</v>
      </c>
      <c r="AE8" s="66"/>
      <c r="AF8" s="66"/>
      <c r="AG8" s="66"/>
      <c r="AH8" s="66"/>
      <c r="AI8" s="66"/>
      <c r="AJ8" s="66"/>
      <c r="AK8" s="3"/>
      <c r="AL8" s="46">
        <f>データ!S6</f>
        <v>14103</v>
      </c>
      <c r="AM8" s="46"/>
      <c r="AN8" s="46"/>
      <c r="AO8" s="46"/>
      <c r="AP8" s="46"/>
      <c r="AQ8" s="46"/>
      <c r="AR8" s="46"/>
      <c r="AS8" s="46"/>
      <c r="AT8" s="45">
        <f>データ!T6</f>
        <v>32.26</v>
      </c>
      <c r="AU8" s="45"/>
      <c r="AV8" s="45"/>
      <c r="AW8" s="45"/>
      <c r="AX8" s="45"/>
      <c r="AY8" s="45"/>
      <c r="AZ8" s="45"/>
      <c r="BA8" s="45"/>
      <c r="BB8" s="45">
        <f>データ!U6</f>
        <v>437.17</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67.83</v>
      </c>
      <c r="J10" s="45"/>
      <c r="K10" s="45"/>
      <c r="L10" s="45"/>
      <c r="M10" s="45"/>
      <c r="N10" s="45"/>
      <c r="O10" s="45"/>
      <c r="P10" s="45">
        <f>データ!P6</f>
        <v>92.93</v>
      </c>
      <c r="Q10" s="45"/>
      <c r="R10" s="45"/>
      <c r="S10" s="45"/>
      <c r="T10" s="45"/>
      <c r="U10" s="45"/>
      <c r="V10" s="45"/>
      <c r="W10" s="45">
        <f>データ!Q6</f>
        <v>94.01</v>
      </c>
      <c r="X10" s="45"/>
      <c r="Y10" s="45"/>
      <c r="Z10" s="45"/>
      <c r="AA10" s="45"/>
      <c r="AB10" s="45"/>
      <c r="AC10" s="45"/>
      <c r="AD10" s="46">
        <f>データ!R6</f>
        <v>3190</v>
      </c>
      <c r="AE10" s="46"/>
      <c r="AF10" s="46"/>
      <c r="AG10" s="46"/>
      <c r="AH10" s="46"/>
      <c r="AI10" s="46"/>
      <c r="AJ10" s="46"/>
      <c r="AK10" s="2"/>
      <c r="AL10" s="46">
        <f>データ!V6</f>
        <v>13054</v>
      </c>
      <c r="AM10" s="46"/>
      <c r="AN10" s="46"/>
      <c r="AO10" s="46"/>
      <c r="AP10" s="46"/>
      <c r="AQ10" s="46"/>
      <c r="AR10" s="46"/>
      <c r="AS10" s="46"/>
      <c r="AT10" s="45">
        <f>データ!W6</f>
        <v>3.71</v>
      </c>
      <c r="AU10" s="45"/>
      <c r="AV10" s="45"/>
      <c r="AW10" s="45"/>
      <c r="AX10" s="45"/>
      <c r="AY10" s="45"/>
      <c r="AZ10" s="45"/>
      <c r="BA10" s="45"/>
      <c r="BB10" s="45">
        <f>データ!X6</f>
        <v>3518.6</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113</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canlhmMq9O38vbtGekHKI5prG+lEhZf53cI8cyfsY7KUJ73lxnbvMehnwZ9acCflZnt/8/2aYPk52pmpj3L6Jw==" saltValue="bzNcBL4nstpkG2Sgj8J4h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423912</v>
      </c>
      <c r="D6" s="19">
        <f t="shared" si="3"/>
        <v>46</v>
      </c>
      <c r="E6" s="19">
        <f t="shared" si="3"/>
        <v>17</v>
      </c>
      <c r="F6" s="19">
        <f t="shared" si="3"/>
        <v>1</v>
      </c>
      <c r="G6" s="19">
        <f t="shared" si="3"/>
        <v>0</v>
      </c>
      <c r="H6" s="19" t="str">
        <f t="shared" si="3"/>
        <v>長崎県　佐々町</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67.83</v>
      </c>
      <c r="P6" s="20">
        <f t="shared" si="3"/>
        <v>92.93</v>
      </c>
      <c r="Q6" s="20">
        <f t="shared" si="3"/>
        <v>94.01</v>
      </c>
      <c r="R6" s="20">
        <f t="shared" si="3"/>
        <v>3190</v>
      </c>
      <c r="S6" s="20">
        <f t="shared" si="3"/>
        <v>14103</v>
      </c>
      <c r="T6" s="20">
        <f t="shared" si="3"/>
        <v>32.26</v>
      </c>
      <c r="U6" s="20">
        <f t="shared" si="3"/>
        <v>437.17</v>
      </c>
      <c r="V6" s="20">
        <f t="shared" si="3"/>
        <v>13054</v>
      </c>
      <c r="W6" s="20">
        <f t="shared" si="3"/>
        <v>3.71</v>
      </c>
      <c r="X6" s="20">
        <f t="shared" si="3"/>
        <v>3518.6</v>
      </c>
      <c r="Y6" s="21" t="str">
        <f>IF(Y7="",NA(),Y7)</f>
        <v>-</v>
      </c>
      <c r="Z6" s="21" t="str">
        <f t="shared" ref="Z6:AH6" si="4">IF(Z7="",NA(),Z7)</f>
        <v>-</v>
      </c>
      <c r="AA6" s="21">
        <f t="shared" si="4"/>
        <v>112</v>
      </c>
      <c r="AB6" s="21">
        <f t="shared" si="4"/>
        <v>112.75</v>
      </c>
      <c r="AC6" s="21">
        <f t="shared" si="4"/>
        <v>122.76</v>
      </c>
      <c r="AD6" s="21" t="str">
        <f t="shared" si="4"/>
        <v>-</v>
      </c>
      <c r="AE6" s="21" t="str">
        <f t="shared" si="4"/>
        <v>-</v>
      </c>
      <c r="AF6" s="21">
        <f t="shared" si="4"/>
        <v>107.21</v>
      </c>
      <c r="AG6" s="21">
        <f t="shared" si="4"/>
        <v>107.08</v>
      </c>
      <c r="AH6" s="21">
        <f t="shared" si="4"/>
        <v>106.08</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43.71</v>
      </c>
      <c r="AR6" s="21">
        <f t="shared" si="5"/>
        <v>45.94</v>
      </c>
      <c r="AS6" s="21">
        <f t="shared" si="5"/>
        <v>29.34</v>
      </c>
      <c r="AT6" s="20" t="str">
        <f>IF(AT7="","",IF(AT7="-","【-】","【"&amp;SUBSTITUTE(TEXT(AT7,"#,##0.00"),"-","△")&amp;"】"))</f>
        <v>【3.15】</v>
      </c>
      <c r="AU6" s="21" t="str">
        <f>IF(AU7="",NA(),AU7)</f>
        <v>-</v>
      </c>
      <c r="AV6" s="21" t="str">
        <f t="shared" ref="AV6:BD6" si="6">IF(AV7="",NA(),AV7)</f>
        <v>-</v>
      </c>
      <c r="AW6" s="21">
        <f t="shared" si="6"/>
        <v>20.29</v>
      </c>
      <c r="AX6" s="21">
        <f t="shared" si="6"/>
        <v>6.71</v>
      </c>
      <c r="AY6" s="21">
        <f t="shared" si="6"/>
        <v>10.95</v>
      </c>
      <c r="AZ6" s="21" t="str">
        <f t="shared" si="6"/>
        <v>-</v>
      </c>
      <c r="BA6" s="21" t="str">
        <f t="shared" si="6"/>
        <v>-</v>
      </c>
      <c r="BB6" s="21">
        <f t="shared" si="6"/>
        <v>40.67</v>
      </c>
      <c r="BC6" s="21">
        <f t="shared" si="6"/>
        <v>47.7</v>
      </c>
      <c r="BD6" s="21">
        <f t="shared" si="6"/>
        <v>50.59</v>
      </c>
      <c r="BE6" s="20" t="str">
        <f>IF(BE7="","",IF(BE7="-","【-】","【"&amp;SUBSTITUTE(TEXT(BE7,"#,##0.00"),"-","△")&amp;"】"))</f>
        <v>【73.44】</v>
      </c>
      <c r="BF6" s="21" t="str">
        <f>IF(BF7="",NA(),BF7)</f>
        <v>-</v>
      </c>
      <c r="BG6" s="21" t="str">
        <f t="shared" ref="BG6:BO6" si="7">IF(BG7="",NA(),BG7)</f>
        <v>-</v>
      </c>
      <c r="BH6" s="21">
        <f t="shared" si="7"/>
        <v>881.46</v>
      </c>
      <c r="BI6" s="21">
        <f t="shared" si="7"/>
        <v>806.41</v>
      </c>
      <c r="BJ6" s="21">
        <f t="shared" si="7"/>
        <v>722.94</v>
      </c>
      <c r="BK6" s="21" t="str">
        <f t="shared" si="7"/>
        <v>-</v>
      </c>
      <c r="BL6" s="21" t="str">
        <f t="shared" si="7"/>
        <v>-</v>
      </c>
      <c r="BM6" s="21">
        <f t="shared" si="7"/>
        <v>1050.51</v>
      </c>
      <c r="BN6" s="21">
        <f t="shared" si="7"/>
        <v>1102.01</v>
      </c>
      <c r="BO6" s="21">
        <f t="shared" si="7"/>
        <v>987.36</v>
      </c>
      <c r="BP6" s="20" t="str">
        <f>IF(BP7="","",IF(BP7="-","【-】","【"&amp;SUBSTITUTE(TEXT(BP7,"#,##0.00"),"-","△")&amp;"】"))</f>
        <v>【652.82】</v>
      </c>
      <c r="BQ6" s="21" t="str">
        <f>IF(BQ7="",NA(),BQ7)</f>
        <v>-</v>
      </c>
      <c r="BR6" s="21" t="str">
        <f t="shared" ref="BR6:BZ6" si="8">IF(BR7="",NA(),BR7)</f>
        <v>-</v>
      </c>
      <c r="BS6" s="21">
        <f t="shared" si="8"/>
        <v>100</v>
      </c>
      <c r="BT6" s="21">
        <f t="shared" si="8"/>
        <v>100</v>
      </c>
      <c r="BU6" s="21">
        <f t="shared" si="8"/>
        <v>100</v>
      </c>
      <c r="BV6" s="21" t="str">
        <f t="shared" si="8"/>
        <v>-</v>
      </c>
      <c r="BW6" s="21" t="str">
        <f t="shared" si="8"/>
        <v>-</v>
      </c>
      <c r="BX6" s="21">
        <f t="shared" si="8"/>
        <v>82.65</v>
      </c>
      <c r="BY6" s="21">
        <f t="shared" si="8"/>
        <v>82.55</v>
      </c>
      <c r="BZ6" s="21">
        <f t="shared" si="8"/>
        <v>83.55</v>
      </c>
      <c r="CA6" s="20" t="str">
        <f>IF(CA7="","",IF(CA7="-","【-】","【"&amp;SUBSTITUTE(TEXT(CA7,"#,##0.00"),"-","△")&amp;"】"))</f>
        <v>【97.61】</v>
      </c>
      <c r="CB6" s="21" t="str">
        <f>IF(CB7="",NA(),CB7)</f>
        <v>-</v>
      </c>
      <c r="CC6" s="21" t="str">
        <f t="shared" ref="CC6:CK6" si="9">IF(CC7="",NA(),CC7)</f>
        <v>-</v>
      </c>
      <c r="CD6" s="21">
        <f t="shared" si="9"/>
        <v>156.18</v>
      </c>
      <c r="CE6" s="21">
        <f t="shared" si="9"/>
        <v>156.5</v>
      </c>
      <c r="CF6" s="21">
        <f t="shared" si="9"/>
        <v>156.62</v>
      </c>
      <c r="CG6" s="21" t="str">
        <f t="shared" si="9"/>
        <v>-</v>
      </c>
      <c r="CH6" s="21" t="str">
        <f t="shared" si="9"/>
        <v>-</v>
      </c>
      <c r="CI6" s="21">
        <f t="shared" si="9"/>
        <v>186.3</v>
      </c>
      <c r="CJ6" s="21">
        <f t="shared" si="9"/>
        <v>188.38</v>
      </c>
      <c r="CK6" s="21">
        <f t="shared" si="9"/>
        <v>185.98</v>
      </c>
      <c r="CL6" s="20" t="str">
        <f>IF(CL7="","",IF(CL7="-","【-】","【"&amp;SUBSTITUTE(TEXT(CL7,"#,##0.00"),"-","△")&amp;"】"))</f>
        <v>【138.29】</v>
      </c>
      <c r="CM6" s="21" t="str">
        <f>IF(CM7="",NA(),CM7)</f>
        <v>-</v>
      </c>
      <c r="CN6" s="21" t="str">
        <f t="shared" ref="CN6:CV6" si="10">IF(CN7="",NA(),CN7)</f>
        <v>-</v>
      </c>
      <c r="CO6" s="21">
        <f t="shared" si="10"/>
        <v>62.35</v>
      </c>
      <c r="CP6" s="21">
        <f t="shared" si="10"/>
        <v>62.26</v>
      </c>
      <c r="CQ6" s="21">
        <f t="shared" si="10"/>
        <v>63.32</v>
      </c>
      <c r="CR6" s="21" t="str">
        <f t="shared" si="10"/>
        <v>-</v>
      </c>
      <c r="CS6" s="21" t="str">
        <f t="shared" si="10"/>
        <v>-</v>
      </c>
      <c r="CT6" s="21">
        <f t="shared" si="10"/>
        <v>50.53</v>
      </c>
      <c r="CU6" s="21">
        <f t="shared" si="10"/>
        <v>51.42</v>
      </c>
      <c r="CV6" s="21">
        <f t="shared" si="10"/>
        <v>48.95</v>
      </c>
      <c r="CW6" s="20" t="str">
        <f>IF(CW7="","",IF(CW7="-","【-】","【"&amp;SUBSTITUTE(TEXT(CW7,"#,##0.00"),"-","△")&amp;"】"))</f>
        <v>【59.10】</v>
      </c>
      <c r="CX6" s="21" t="str">
        <f>IF(CX7="",NA(),CX7)</f>
        <v>-</v>
      </c>
      <c r="CY6" s="21" t="str">
        <f t="shared" ref="CY6:DG6" si="11">IF(CY7="",NA(),CY7)</f>
        <v>-</v>
      </c>
      <c r="CZ6" s="21">
        <f t="shared" si="11"/>
        <v>86.22</v>
      </c>
      <c r="DA6" s="21">
        <f t="shared" si="11"/>
        <v>86.66</v>
      </c>
      <c r="DB6" s="21">
        <f t="shared" si="11"/>
        <v>87.71</v>
      </c>
      <c r="DC6" s="21" t="str">
        <f t="shared" si="11"/>
        <v>-</v>
      </c>
      <c r="DD6" s="21" t="str">
        <f t="shared" si="11"/>
        <v>-</v>
      </c>
      <c r="DE6" s="21">
        <f t="shared" si="11"/>
        <v>82.08</v>
      </c>
      <c r="DF6" s="21">
        <f t="shared" si="11"/>
        <v>81.34</v>
      </c>
      <c r="DG6" s="21">
        <f t="shared" si="11"/>
        <v>81.14</v>
      </c>
      <c r="DH6" s="20" t="str">
        <f>IF(DH7="","",IF(DH7="-","【-】","【"&amp;SUBSTITUTE(TEXT(DH7,"#,##0.00"),"-","△")&amp;"】"))</f>
        <v>【95.82】</v>
      </c>
      <c r="DI6" s="21" t="str">
        <f>IF(DI7="",NA(),DI7)</f>
        <v>-</v>
      </c>
      <c r="DJ6" s="21" t="str">
        <f t="shared" ref="DJ6:DR6" si="12">IF(DJ7="",NA(),DJ7)</f>
        <v>-</v>
      </c>
      <c r="DK6" s="21">
        <f t="shared" si="12"/>
        <v>4.59</v>
      </c>
      <c r="DL6" s="21">
        <f t="shared" si="12"/>
        <v>9.06</v>
      </c>
      <c r="DM6" s="21">
        <f t="shared" si="12"/>
        <v>13.03</v>
      </c>
      <c r="DN6" s="21" t="str">
        <f t="shared" si="12"/>
        <v>-</v>
      </c>
      <c r="DO6" s="21" t="str">
        <f t="shared" si="12"/>
        <v>-</v>
      </c>
      <c r="DP6" s="21">
        <f t="shared" si="12"/>
        <v>12.7</v>
      </c>
      <c r="DQ6" s="21">
        <f t="shared" si="12"/>
        <v>14.65</v>
      </c>
      <c r="DR6" s="21">
        <f t="shared" si="12"/>
        <v>16.11</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1">
        <f t="shared" si="13"/>
        <v>0.1</v>
      </c>
      <c r="EC6" s="21">
        <f t="shared" si="13"/>
        <v>0.17</v>
      </c>
      <c r="ED6" s="20" t="str">
        <f>IF(ED7="","",IF(ED7="-","【-】","【"&amp;SUBSTITUTE(TEXT(ED7,"#,##0.00"),"-","△")&amp;"】"))</f>
        <v>【7.62】</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1.65</v>
      </c>
      <c r="EM6" s="21">
        <f t="shared" si="14"/>
        <v>0.14000000000000001</v>
      </c>
      <c r="EN6" s="21">
        <f t="shared" si="14"/>
        <v>0.08</v>
      </c>
      <c r="EO6" s="20" t="str">
        <f>IF(EO7="","",IF(EO7="-","【-】","【"&amp;SUBSTITUTE(TEXT(EO7,"#,##0.00"),"-","△")&amp;"】"))</f>
        <v>【0.23】</v>
      </c>
    </row>
    <row r="7" spans="1:148" s="22" customFormat="1" x14ac:dyDescent="0.15">
      <c r="A7" s="14"/>
      <c r="B7" s="23">
        <v>2022</v>
      </c>
      <c r="C7" s="23">
        <v>423912</v>
      </c>
      <c r="D7" s="23">
        <v>46</v>
      </c>
      <c r="E7" s="23">
        <v>17</v>
      </c>
      <c r="F7" s="23">
        <v>1</v>
      </c>
      <c r="G7" s="23">
        <v>0</v>
      </c>
      <c r="H7" s="23" t="s">
        <v>96</v>
      </c>
      <c r="I7" s="23" t="s">
        <v>97</v>
      </c>
      <c r="J7" s="23" t="s">
        <v>98</v>
      </c>
      <c r="K7" s="23" t="s">
        <v>99</v>
      </c>
      <c r="L7" s="23" t="s">
        <v>100</v>
      </c>
      <c r="M7" s="23" t="s">
        <v>101</v>
      </c>
      <c r="N7" s="24" t="s">
        <v>102</v>
      </c>
      <c r="O7" s="24">
        <v>67.83</v>
      </c>
      <c r="P7" s="24">
        <v>92.93</v>
      </c>
      <c r="Q7" s="24">
        <v>94.01</v>
      </c>
      <c r="R7" s="24">
        <v>3190</v>
      </c>
      <c r="S7" s="24">
        <v>14103</v>
      </c>
      <c r="T7" s="24">
        <v>32.26</v>
      </c>
      <c r="U7" s="24">
        <v>437.17</v>
      </c>
      <c r="V7" s="24">
        <v>13054</v>
      </c>
      <c r="W7" s="24">
        <v>3.71</v>
      </c>
      <c r="X7" s="24">
        <v>3518.6</v>
      </c>
      <c r="Y7" s="24" t="s">
        <v>102</v>
      </c>
      <c r="Z7" s="24" t="s">
        <v>102</v>
      </c>
      <c r="AA7" s="24">
        <v>112</v>
      </c>
      <c r="AB7" s="24">
        <v>112.75</v>
      </c>
      <c r="AC7" s="24">
        <v>122.76</v>
      </c>
      <c r="AD7" s="24" t="s">
        <v>102</v>
      </c>
      <c r="AE7" s="24" t="s">
        <v>102</v>
      </c>
      <c r="AF7" s="24">
        <v>107.21</v>
      </c>
      <c r="AG7" s="24">
        <v>107.08</v>
      </c>
      <c r="AH7" s="24">
        <v>106.08</v>
      </c>
      <c r="AI7" s="24">
        <v>106.11</v>
      </c>
      <c r="AJ7" s="24" t="s">
        <v>102</v>
      </c>
      <c r="AK7" s="24" t="s">
        <v>102</v>
      </c>
      <c r="AL7" s="24">
        <v>0</v>
      </c>
      <c r="AM7" s="24">
        <v>0</v>
      </c>
      <c r="AN7" s="24">
        <v>0</v>
      </c>
      <c r="AO7" s="24" t="s">
        <v>102</v>
      </c>
      <c r="AP7" s="24" t="s">
        <v>102</v>
      </c>
      <c r="AQ7" s="24">
        <v>43.71</v>
      </c>
      <c r="AR7" s="24">
        <v>45.94</v>
      </c>
      <c r="AS7" s="24">
        <v>29.34</v>
      </c>
      <c r="AT7" s="24">
        <v>3.15</v>
      </c>
      <c r="AU7" s="24" t="s">
        <v>102</v>
      </c>
      <c r="AV7" s="24" t="s">
        <v>102</v>
      </c>
      <c r="AW7" s="24">
        <v>20.29</v>
      </c>
      <c r="AX7" s="24">
        <v>6.71</v>
      </c>
      <c r="AY7" s="24">
        <v>10.95</v>
      </c>
      <c r="AZ7" s="24" t="s">
        <v>102</v>
      </c>
      <c r="BA7" s="24" t="s">
        <v>102</v>
      </c>
      <c r="BB7" s="24">
        <v>40.67</v>
      </c>
      <c r="BC7" s="24">
        <v>47.7</v>
      </c>
      <c r="BD7" s="24">
        <v>50.59</v>
      </c>
      <c r="BE7" s="24">
        <v>73.44</v>
      </c>
      <c r="BF7" s="24" t="s">
        <v>102</v>
      </c>
      <c r="BG7" s="24" t="s">
        <v>102</v>
      </c>
      <c r="BH7" s="24">
        <v>881.46</v>
      </c>
      <c r="BI7" s="24">
        <v>806.41</v>
      </c>
      <c r="BJ7" s="24">
        <v>722.94</v>
      </c>
      <c r="BK7" s="24" t="s">
        <v>102</v>
      </c>
      <c r="BL7" s="24" t="s">
        <v>102</v>
      </c>
      <c r="BM7" s="24">
        <v>1050.51</v>
      </c>
      <c r="BN7" s="24">
        <v>1102.01</v>
      </c>
      <c r="BO7" s="24">
        <v>987.36</v>
      </c>
      <c r="BP7" s="24">
        <v>652.82000000000005</v>
      </c>
      <c r="BQ7" s="24" t="s">
        <v>102</v>
      </c>
      <c r="BR7" s="24" t="s">
        <v>102</v>
      </c>
      <c r="BS7" s="24">
        <v>100</v>
      </c>
      <c r="BT7" s="24">
        <v>100</v>
      </c>
      <c r="BU7" s="24">
        <v>100</v>
      </c>
      <c r="BV7" s="24" t="s">
        <v>102</v>
      </c>
      <c r="BW7" s="24" t="s">
        <v>102</v>
      </c>
      <c r="BX7" s="24">
        <v>82.65</v>
      </c>
      <c r="BY7" s="24">
        <v>82.55</v>
      </c>
      <c r="BZ7" s="24">
        <v>83.55</v>
      </c>
      <c r="CA7" s="24">
        <v>97.61</v>
      </c>
      <c r="CB7" s="24" t="s">
        <v>102</v>
      </c>
      <c r="CC7" s="24" t="s">
        <v>102</v>
      </c>
      <c r="CD7" s="24">
        <v>156.18</v>
      </c>
      <c r="CE7" s="24">
        <v>156.5</v>
      </c>
      <c r="CF7" s="24">
        <v>156.62</v>
      </c>
      <c r="CG7" s="24" t="s">
        <v>102</v>
      </c>
      <c r="CH7" s="24" t="s">
        <v>102</v>
      </c>
      <c r="CI7" s="24">
        <v>186.3</v>
      </c>
      <c r="CJ7" s="24">
        <v>188.38</v>
      </c>
      <c r="CK7" s="24">
        <v>185.98</v>
      </c>
      <c r="CL7" s="24">
        <v>138.29</v>
      </c>
      <c r="CM7" s="24" t="s">
        <v>102</v>
      </c>
      <c r="CN7" s="24" t="s">
        <v>102</v>
      </c>
      <c r="CO7" s="24">
        <v>62.35</v>
      </c>
      <c r="CP7" s="24">
        <v>62.26</v>
      </c>
      <c r="CQ7" s="24">
        <v>63.32</v>
      </c>
      <c r="CR7" s="24" t="s">
        <v>102</v>
      </c>
      <c r="CS7" s="24" t="s">
        <v>102</v>
      </c>
      <c r="CT7" s="24">
        <v>50.53</v>
      </c>
      <c r="CU7" s="24">
        <v>51.42</v>
      </c>
      <c r="CV7" s="24">
        <v>48.95</v>
      </c>
      <c r="CW7" s="24">
        <v>59.1</v>
      </c>
      <c r="CX7" s="24" t="s">
        <v>102</v>
      </c>
      <c r="CY7" s="24" t="s">
        <v>102</v>
      </c>
      <c r="CZ7" s="24">
        <v>86.22</v>
      </c>
      <c r="DA7" s="24">
        <v>86.66</v>
      </c>
      <c r="DB7" s="24">
        <v>87.71</v>
      </c>
      <c r="DC7" s="24" t="s">
        <v>102</v>
      </c>
      <c r="DD7" s="24" t="s">
        <v>102</v>
      </c>
      <c r="DE7" s="24">
        <v>82.08</v>
      </c>
      <c r="DF7" s="24">
        <v>81.34</v>
      </c>
      <c r="DG7" s="24">
        <v>81.14</v>
      </c>
      <c r="DH7" s="24">
        <v>95.82</v>
      </c>
      <c r="DI7" s="24" t="s">
        <v>102</v>
      </c>
      <c r="DJ7" s="24" t="s">
        <v>102</v>
      </c>
      <c r="DK7" s="24">
        <v>4.59</v>
      </c>
      <c r="DL7" s="24">
        <v>9.06</v>
      </c>
      <c r="DM7" s="24">
        <v>13.03</v>
      </c>
      <c r="DN7" s="24" t="s">
        <v>102</v>
      </c>
      <c r="DO7" s="24" t="s">
        <v>102</v>
      </c>
      <c r="DP7" s="24">
        <v>12.7</v>
      </c>
      <c r="DQ7" s="24">
        <v>14.65</v>
      </c>
      <c r="DR7" s="24">
        <v>16.11</v>
      </c>
      <c r="DS7" s="24">
        <v>39.74</v>
      </c>
      <c r="DT7" s="24" t="s">
        <v>102</v>
      </c>
      <c r="DU7" s="24" t="s">
        <v>102</v>
      </c>
      <c r="DV7" s="24">
        <v>0</v>
      </c>
      <c r="DW7" s="24">
        <v>0</v>
      </c>
      <c r="DX7" s="24">
        <v>0</v>
      </c>
      <c r="DY7" s="24" t="s">
        <v>102</v>
      </c>
      <c r="DZ7" s="24" t="s">
        <v>102</v>
      </c>
      <c r="EA7" s="24">
        <v>0</v>
      </c>
      <c r="EB7" s="24">
        <v>0.1</v>
      </c>
      <c r="EC7" s="24">
        <v>0.17</v>
      </c>
      <c r="ED7" s="24">
        <v>7.62</v>
      </c>
      <c r="EE7" s="24" t="s">
        <v>102</v>
      </c>
      <c r="EF7" s="24" t="s">
        <v>102</v>
      </c>
      <c r="EG7" s="24">
        <v>0</v>
      </c>
      <c r="EH7" s="24">
        <v>0</v>
      </c>
      <c r="EI7" s="24">
        <v>0</v>
      </c>
      <c r="EJ7" s="24" t="s">
        <v>102</v>
      </c>
      <c r="EK7" s="24" t="s">
        <v>102</v>
      </c>
      <c r="EL7" s="24">
        <v>1.65</v>
      </c>
      <c r="EM7" s="24">
        <v>0.14000000000000001</v>
      </c>
      <c r="EN7" s="24">
        <v>0.08</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瀬川　陽香</cp:lastModifiedBy>
  <cp:lastPrinted>2024-01-22T11:19:47Z</cp:lastPrinted>
  <dcterms:created xsi:type="dcterms:W3CDTF">2023-12-12T00:51:53Z</dcterms:created>
  <dcterms:modified xsi:type="dcterms:W3CDTF">2024-03-04T01:55:29Z</dcterms:modified>
  <cp:category/>
</cp:coreProperties>
</file>