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E34D2B53-8BF9-401C-A8F0-594B3A2404F0}" xr6:coauthVersionLast="47" xr6:coauthVersionMax="47" xr10:uidLastSave="{00000000-0000-0000-0000-000000000000}"/>
  <workbookProtection workbookAlgorithmName="SHA-512" workbookHashValue="eZYc0X3B3nxgbe7sfLLFw9z0lbe9yCBqdJlrtrvvjTqjN6pYdklel9bXBiylctupc2el32Sq+bys5vjF+78zkw==" workbookSaltValue="QiiCKbiQj30aNiaGtPZMK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P10" i="4" s="1"/>
  <c r="O6" i="5"/>
  <c r="I10" i="4" s="1"/>
  <c r="N6" i="5"/>
  <c r="B10" i="4" s="1"/>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BB8" i="4"/>
  <c r="AD8" i="4"/>
  <c r="W8" i="4"/>
  <c r="P8" i="4"/>
  <c r="I8" i="4"/>
  <c r="B8" i="4"/>
</calcChain>
</file>

<file path=xl/sharedStrings.xml><?xml version="1.0" encoding="utf-8"?>
<sst xmlns="http://schemas.openxmlformats.org/spreadsheetml/2006/main" count="252" uniqueCount="120">
  <si>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</si>
  <si>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</si>
  <si>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</si>
  <si>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</si>
  <si>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</si>
  <si>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</si>
  <si>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</si>
  <si>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</si>
  <si>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</si>
  <si>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</si>
  <si>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</si>
  <si>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</si>
  <si>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</si>
  <si>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</si>
  <si>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</si>
  <si>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</si>
  <si>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</si>
  <si>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</si>
  <si>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</si>
  <si>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</si>
  <si>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</si>
  <si>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</si>
  <si>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</si>
  <si>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</si>
  <si>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</si>
  <si>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</si>
  <si>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</si>
  <si>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</si>
  <si>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</si>
  <si>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</si>
  <si>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</si>
  <si>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</si>
  <si>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</si>
  <si>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</si>
  <si>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</si>
  <si>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</si>
  <si>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</si>
  <si>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</si>
  <si>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</si>
  <si>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</si>
  <si>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</si>
  <si>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</si>
  <si>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</si>
  <si>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</si>
  <si>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</si>
  <si>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</si>
  <si>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</si>
  <si>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</si>
  <si>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</si>
  <si>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</si>
  <si>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</si>
  <si>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</si>
  <si>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</si>
  <si>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</si>
  <si>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</si>
  <si>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</si>
  <si>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</si>
  <si>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</si>
  <si>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</si>
  <si>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</si>
  <si>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</si>
  <si>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</si>
  <si>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</si>
  <si>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</si>
  <si>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</si>
  <si>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</si>
  <si>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</si>
  <si>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</si>
  <si>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</si>
  <si>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</si>
  <si>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</si>
  <si>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</si>
  <si>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</si>
  <si>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</si>
  <si>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</si>
  <si>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</si>
  <si>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</si>
  <si>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</si>
  <si>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</si>
  <si>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</si>
  <si>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</si>
  <si>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</si>
  <si>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</si>
  <si>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</si>
  <si>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</si>
  <si>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</si>
  <si>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</si>
  <si>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</si>
  <si>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</si>
  <si>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</si>
  <si>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</si>
  <si>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</si>
  <si>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</si>
  <si>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</si>
  <si>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</si>
  <si>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</si>
  <si>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</si>
  <si>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</si>
  <si>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</si>
  <si>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</si>
  <si>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</si>
  <si>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</si>
  <si>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</si>
  <si>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</si>
  <si>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</si>
  <si>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</si>
  <si>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</si>
  <si>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</si>
  <si>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</si>
  <si>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</si>
  <si>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</si>
  <si>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</si>
  <si>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</si>
  <si>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</si>
  <si>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</si>
  <si>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</si>
  <si>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</si>
  <si>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地理的要因などにより、下水道管を通すところが困難な場所に対して、浄化槽を設置し、特定地域生活排水事業として行っているため、今後接続件数が大幅に増えていくことはあまり期待できないが、汚水処理人口を増やすためには、上記の下水道未普及地域における合併浄化槽の普及が不可欠である。運営的に厳しいことは明確であるが、公共下水道及び農集漁集排地域と平等に排水処理を行うことに加え、汚水処理人口普及率をさらに上昇させるために、今後も本事業の推進は図る必要がある。</t>
    <rPh sb="1" eb="6">
      <t>チリテキヨウイン</t>
    </rPh>
    <rPh sb="12" eb="16">
      <t>ゲスイドウカン</t>
    </rPh>
    <rPh sb="17" eb="18">
      <t>トオ</t>
    </rPh>
    <rPh sb="23" eb="25">
      <t>コンナン</t>
    </rPh>
    <rPh sb="26" eb="28">
      <t>バショ</t>
    </rPh>
    <rPh sb="29" eb="30">
      <t>タイ</t>
    </rPh>
    <rPh sb="33" eb="36">
      <t>ジョウカソウ</t>
    </rPh>
    <rPh sb="37" eb="39">
      <t>セッチ</t>
    </rPh>
    <rPh sb="54" eb="55">
      <t>オコナ</t>
    </rPh>
    <rPh sb="62" eb="64">
      <t>コンゴ</t>
    </rPh>
    <rPh sb="106" eb="108">
      <t>ジョウキ</t>
    </rPh>
    <rPh sb="154" eb="160">
      <t>コウキョウゲスイドウオヨ</t>
    </rPh>
    <rPh sb="161" eb="166">
      <t>ノウシュウギョシュウハイ</t>
    </rPh>
    <rPh sb="166" eb="168">
      <t>チイキ</t>
    </rPh>
    <rPh sb="169" eb="171">
      <t>ビョウドウ</t>
    </rPh>
    <rPh sb="172" eb="176">
      <t>ハイスイショリ</t>
    </rPh>
    <rPh sb="177" eb="178">
      <t>オコナ</t>
    </rPh>
    <rPh sb="182" eb="183">
      <t>クワ</t>
    </rPh>
    <phoneticPr fontId="4"/>
  </si>
  <si>
    <t>　現在のところ大きなトラブル等は見られないが、設置してから年月が経っている所が多くあるため、今後老朽化が進行し破損等が生じた場合には計画的・効率的に修繕・更新を実施していく。</t>
    <rPh sb="23" eb="25">
      <t>セッチ</t>
    </rPh>
    <rPh sb="29" eb="31">
      <t>ネンゲツ</t>
    </rPh>
    <rPh sb="32" eb="33">
      <t>タ</t>
    </rPh>
    <rPh sb="37" eb="38">
      <t>トコロ</t>
    </rPh>
    <rPh sb="39" eb="40">
      <t>オオ</t>
    </rPh>
    <rPh sb="46" eb="51">
      <t>コンゴロウキュウカ</t>
    </rPh>
    <rPh sb="52" eb="54">
      <t>シンコウ</t>
    </rPh>
    <rPh sb="55" eb="57">
      <t>ハソン</t>
    </rPh>
    <rPh sb="57" eb="58">
      <t>トウ</t>
    </rPh>
    <rPh sb="59" eb="60">
      <t>ショウ</t>
    </rPh>
    <rPh sb="62" eb="64">
      <t>バアイ</t>
    </rPh>
    <rPh sb="66" eb="69">
      <t>ケイカクテキ</t>
    </rPh>
    <rPh sb="70" eb="73">
      <t>コウリツテキ</t>
    </rPh>
    <rPh sb="74" eb="76">
      <t>シュウゼン</t>
    </rPh>
    <rPh sb="77" eb="79">
      <t>コウシン</t>
    </rPh>
    <rPh sb="80" eb="82">
      <t>ジッシ</t>
    </rPh>
    <phoneticPr fontId="4"/>
  </si>
  <si>
    <t>　特定地域生活排水処理（合併浄化槽）は令和4年度末において28基が稼働している。
　令和4年度の特徴を類似団体平均値と比較してみると、「経費回収率」は下回っていて、「汚水処理原価」は上回っているため、汚水処理にかかる費用が類似団体より多く発生していると考えられる。
　経営状況としては、事業債の償還金があり、使用料収入も少額なことから、一般会計からの多額の繰入金により赤字分を補填している。
　平成28年度に策定した経営戦略をもとに、経営の健全化・効率化に努める。</t>
    <rPh sb="117" eb="118">
      <t>オオ</t>
    </rPh>
    <rPh sb="119" eb="12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</si>
</sst>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D-4990-A713-FF5C6371FC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ED-4990-A713-FF5C6371FC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E-4CCA-9801-C74B8287AE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D22E-4CCA-9801-C74B8287AE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72.599999999999994</c:v>
                </c:pt>
                <c:pt idx="2">
                  <c:v>100</c:v>
                </c:pt>
                <c:pt idx="3">
                  <c:v>100</c:v>
                </c:pt>
                <c:pt idx="4">
                  <c:v>100</c:v>
                </c:pt>
              </c:numCache>
            </c:numRef>
          </c:val>
          <c:extLst>
            <c:ext xmlns:c16="http://schemas.microsoft.com/office/drawing/2014/chart" uri="{C3380CC4-5D6E-409C-BE32-E72D297353CC}">
              <c16:uniqueId val="{00000000-B4D8-47E8-8D92-0E84D30F87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B4D8-47E8-8D92-0E84D30F87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95.33</c:v>
                </c:pt>
                <c:pt idx="1">
                  <c:v>95.06</c:v>
                </c:pt>
                <c:pt idx="2">
                  <c:v>100</c:v>
                </c:pt>
                <c:pt idx="3">
                  <c:v>100</c:v>
                </c:pt>
                <c:pt idx="4">
                  <c:v>100</c:v>
                </c:pt>
              </c:numCache>
            </c:numRef>
          </c:val>
          <c:extLst>
            <c:ext xmlns:c16="http://schemas.microsoft.com/office/drawing/2014/chart" uri="{C3380CC4-5D6E-409C-BE32-E72D297353CC}">
              <c16:uniqueId val="{00000000-62DF-4404-AF8D-7F2E2B20E8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F-4404-AF8D-7F2E2B20E8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3-4727-B0CB-29E99A3D97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3-4727-B0CB-29E99A3D97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B-40D1-91DD-ADA8AF3302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B-40D1-91DD-ADA8AF3302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9-4D3E-A6B4-D3EFC133C7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9-4D3E-A6B4-D3EFC133C7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DC-43D8-8EE5-8BAE84097C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DC-43D8-8EE5-8BAE84097C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515.67999999999995</c:v>
                </c:pt>
                <c:pt idx="1">
                  <c:v>474.52</c:v>
                </c:pt>
                <c:pt idx="2">
                  <c:v>486.01</c:v>
                </c:pt>
                <c:pt idx="3">
                  <c:v>474.23</c:v>
                </c:pt>
                <c:pt idx="4">
                  <c:v>424.36</c:v>
                </c:pt>
              </c:numCache>
            </c:numRef>
          </c:val>
          <c:extLst>
            <c:ext xmlns:c16="http://schemas.microsoft.com/office/drawing/2014/chart" uri="{C3380CC4-5D6E-409C-BE32-E72D297353CC}">
              <c16:uniqueId val="{00000000-35B2-49D2-BCDD-E6F309C7FE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35B2-49D2-BCDD-E6F309C7FE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44.41</c:v>
                </c:pt>
                <c:pt idx="1">
                  <c:v>44.75</c:v>
                </c:pt>
                <c:pt idx="2">
                  <c:v>41.75</c:v>
                </c:pt>
                <c:pt idx="3">
                  <c:v>40.71</c:v>
                </c:pt>
                <c:pt idx="4">
                  <c:v>42.46</c:v>
                </c:pt>
              </c:numCache>
            </c:numRef>
          </c:val>
          <c:extLst>
            <c:ext xmlns:c16="http://schemas.microsoft.com/office/drawing/2014/chart" uri="{C3380CC4-5D6E-409C-BE32-E72D297353CC}">
              <c16:uniqueId val="{00000000-E353-49E4-A652-770ED82AA6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E353-49E4-A652-770ED82AA6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385.87</c:v>
                </c:pt>
                <c:pt idx="1">
                  <c:v>382.55</c:v>
                </c:pt>
                <c:pt idx="2">
                  <c:v>417.76</c:v>
                </c:pt>
                <c:pt idx="3">
                  <c:v>431.1</c:v>
                </c:pt>
                <c:pt idx="4">
                  <c:v>411.98</c:v>
                </c:pt>
              </c:numCache>
            </c:numRef>
          </c:val>
          <c:extLst>
            <c:ext xmlns:c16="http://schemas.microsoft.com/office/drawing/2014/chart" uri="{C3380CC4-5D6E-409C-BE32-E72D297353CC}">
              <c16:uniqueId val="{00000000-7EBE-4D27-A9B7-6029477115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7EBE-4D27-A9B7-6029477115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小値賀町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2239</v>
      </c>
      <c r="AM8" s="45"/>
      <c r="AN8" s="45"/>
      <c r="AO8" s="45"/>
      <c r="AP8" s="45"/>
      <c r="AQ8" s="45"/>
      <c r="AR8" s="45"/>
      <c r="AS8" s="45"/>
      <c r="AT8" s="46">
        <f>データ!T6</f>
        <v>25.5</v>
      </c>
      <c r="AU8" s="46"/>
      <c r="AV8" s="46"/>
      <c r="AW8" s="46"/>
      <c r="AX8" s="46"/>
      <c r="AY8" s="46"/>
      <c r="AZ8" s="46"/>
      <c r="BA8" s="46"/>
      <c r="BB8" s="46">
        <f>データ!U6</f>
        <v>87.8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2.06</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46</v>
      </c>
      <c r="AM10" s="45"/>
      <c r="AN10" s="45"/>
      <c r="AO10" s="45"/>
      <c r="AP10" s="45"/>
      <c r="AQ10" s="45"/>
      <c r="AR10" s="45"/>
      <c r="AS10" s="45"/>
      <c r="AT10" s="46">
        <f>データ!W6</f>
        <v>0.01</v>
      </c>
      <c r="AU10" s="46"/>
      <c r="AV10" s="46"/>
      <c r="AW10" s="46"/>
      <c r="AX10" s="46"/>
      <c r="AY10" s="46"/>
      <c r="AZ10" s="46"/>
      <c r="BA10" s="46"/>
      <c r="BB10" s="46">
        <f>データ!X6</f>
        <v>4600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y14LIeuZPlr9xpzZMXTF9bCdbhd1RTJKKu8pEIQnwkm0sui0qemObz72LB/T9hPWvucrrG4zsb5iHKEUXQ0VWg==" saltValue="iBY+ZLdRdW4YWXNjgn45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423831</v>
      </c>
      <c r="D6" s="19">
        <f t="shared" si="3"/>
        <v>47</v>
      </c>
      <c r="E6" s="19">
        <f t="shared" si="3"/>
        <v>18</v>
      </c>
      <c r="F6" s="19">
        <f t="shared" si="3"/>
        <v>0</v>
      </c>
      <c r="G6" s="19">
        <f t="shared" si="3"/>
        <v>0</v>
      </c>
      <c r="H6" s="19" t="str">
        <f t="shared" si="3"/>
        <v>長崎県　小値賀町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2.06</v>
      </c>
      <c r="Q6" s="20">
        <f t="shared" si="3"/>
        <v>100</v>
      </c>
      <c r="R6" s="20">
        <f t="shared" si="3"/>
        <v>3190</v>
      </c>
      <c r="S6" s="20">
        <f t="shared" si="3"/>
        <v>2239</v>
      </c>
      <c r="T6" s="20">
        <f t="shared" si="3"/>
        <v>25.5</v>
      </c>
      <c r="U6" s="20">
        <f t="shared" si="3"/>
        <v>87.8</v>
      </c>
      <c r="V6" s="20">
        <f t="shared" si="3"/>
        <v>46</v>
      </c>
      <c r="W6" s="20">
        <f t="shared" si="3"/>
        <v>0.01</v>
      </c>
      <c r="X6" s="20">
        <f t="shared" si="3"/>
        <v>4600</v>
      </c>
      <c r="Y6" s="21">
        <f>IF(Y7="",NA(),Y7)</f>
        <v>95.33</v>
      </c>
      <c r="Z6" s="21">
        <f t="shared" ref="Z6:AH6" si="4">IF(Z7="",NA(),Z7)</f>
        <v>95.06</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515.67999999999995</v>
      </c>
      <c r="BG6" s="21">
        <f t="shared" ref="BG6:BO6" si="7">IF(BG7="",NA(),BG7)</f>
        <v>474.52</v>
      </c>
      <c r="BH6" s="21">
        <f t="shared" si="7"/>
        <v>486.01</v>
      </c>
      <c r="BI6" s="21">
        <f t="shared" si="7"/>
        <v>474.23</v>
      </c>
      <c r="BJ6" s="21">
        <f t="shared" si="7"/>
        <v>424.36</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44.41</v>
      </c>
      <c r="BR6" s="21">
        <f t="shared" ref="BR6:BZ6" si="8">IF(BR7="",NA(),BR7)</f>
        <v>44.75</v>
      </c>
      <c r="BS6" s="21">
        <f t="shared" si="8"/>
        <v>41.75</v>
      </c>
      <c r="BT6" s="21">
        <f t="shared" si="8"/>
        <v>40.71</v>
      </c>
      <c r="BU6" s="21">
        <f t="shared" si="8"/>
        <v>42.46</v>
      </c>
      <c r="BV6" s="21">
        <f t="shared" si="8"/>
        <v>55.85</v>
      </c>
      <c r="BW6" s="21">
        <f t="shared" si="8"/>
        <v>53.23</v>
      </c>
      <c r="BX6" s="21">
        <f t="shared" si="8"/>
        <v>50.7</v>
      </c>
      <c r="BY6" s="21">
        <f t="shared" si="8"/>
        <v>60</v>
      </c>
      <c r="BZ6" s="21">
        <f t="shared" si="8"/>
        <v>59.01</v>
      </c>
      <c r="CA6" s="20" t="str">
        <f>IF(CA7="","",IF(CA7="-","【-】","【"&amp;SUBSTITUTE(TEXT(CA7,"#,##0.00"),"-","△")&amp;"】"))</f>
        <v>【57.03】</v>
      </c>
      <c r="CB6" s="21">
        <f>IF(CB7="",NA(),CB7)</f>
        <v>385.87</v>
      </c>
      <c r="CC6" s="21">
        <f t="shared" ref="CC6:CK6" si="9">IF(CC7="",NA(),CC7)</f>
        <v>382.55</v>
      </c>
      <c r="CD6" s="21">
        <f t="shared" si="9"/>
        <v>417.76</v>
      </c>
      <c r="CE6" s="21">
        <f t="shared" si="9"/>
        <v>431.1</v>
      </c>
      <c r="CF6" s="21">
        <f t="shared" si="9"/>
        <v>411.98</v>
      </c>
      <c r="CG6" s="21">
        <f t="shared" si="9"/>
        <v>287.91000000000003</v>
      </c>
      <c r="CH6" s="21">
        <f t="shared" si="9"/>
        <v>283.3</v>
      </c>
      <c r="CI6" s="21">
        <f t="shared" si="9"/>
        <v>289.81</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72.599999999999994</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423831</v>
      </c>
      <c r="D7" s="23">
        <v>47</v>
      </c>
      <c r="E7" s="23">
        <v>18</v>
      </c>
      <c r="F7" s="23">
        <v>0</v>
      </c>
      <c r="G7" s="23">
        <v>0</v>
      </c>
      <c r="H7" s="23" t="s">
        <v>98</v>
      </c>
      <c r="I7" s="23" t="s">
        <v>99</v>
      </c>
      <c r="J7" s="23" t="s">
        <v>100</v>
      </c>
      <c r="K7" s="23" t="s">
        <v>101</v>
      </c>
      <c r="L7" s="23" t="s">
        <v>102</v>
      </c>
      <c r="M7" s="23" t="s">
        <v>103</v>
      </c>
      <c r="N7" s="24" t="s">
        <v>104</v>
      </c>
      <c r="O7" s="24" t="s">
        <v>105</v>
      </c>
      <c r="P7" s="24">
        <v>2.06</v>
      </c>
      <c r="Q7" s="24">
        <v>100</v>
      </c>
      <c r="R7" s="24">
        <v>3190</v>
      </c>
      <c r="S7" s="24">
        <v>2239</v>
      </c>
      <c r="T7" s="24">
        <v>25.5</v>
      </c>
      <c r="U7" s="24">
        <v>87.8</v>
      </c>
      <c r="V7" s="24">
        <v>46</v>
      </c>
      <c r="W7" s="24">
        <v>0.01</v>
      </c>
      <c r="X7" s="24">
        <v>4600</v>
      </c>
      <c r="Y7" s="24">
        <v>95.33</v>
      </c>
      <c r="Z7" s="24">
        <v>95.06</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515.67999999999995</v>
      </c>
      <c r="BG7" s="24">
        <v>474.52</v>
      </c>
      <c r="BH7" s="24">
        <v>486.01</v>
      </c>
      <c r="BI7" s="24">
        <v>474.23</v>
      </c>
      <c r="BJ7" s="24">
        <v>424.36</v>
      </c>
      <c r="BK7" s="24">
        <v>386.46</v>
      </c>
      <c r="BL7" s="24">
        <v>421.25</v>
      </c>
      <c r="BM7" s="24">
        <v>398.42</v>
      </c>
      <c r="BN7" s="24">
        <v>294.08999999999997</v>
      </c>
      <c r="BO7" s="24">
        <v>294.08999999999997</v>
      </c>
      <c r="BP7" s="24">
        <v>307.39</v>
      </c>
      <c r="BQ7" s="24">
        <v>44.41</v>
      </c>
      <c r="BR7" s="24">
        <v>44.75</v>
      </c>
      <c r="BS7" s="24">
        <v>41.75</v>
      </c>
      <c r="BT7" s="24">
        <v>40.71</v>
      </c>
      <c r="BU7" s="24">
        <v>42.46</v>
      </c>
      <c r="BV7" s="24">
        <v>55.85</v>
      </c>
      <c r="BW7" s="24">
        <v>53.23</v>
      </c>
      <c r="BX7" s="24">
        <v>50.7</v>
      </c>
      <c r="BY7" s="24">
        <v>60</v>
      </c>
      <c r="BZ7" s="24">
        <v>59.01</v>
      </c>
      <c r="CA7" s="24">
        <v>57.03</v>
      </c>
      <c r="CB7" s="24">
        <v>385.87</v>
      </c>
      <c r="CC7" s="24">
        <v>382.55</v>
      </c>
      <c r="CD7" s="24">
        <v>417.76</v>
      </c>
      <c r="CE7" s="24">
        <v>431.1</v>
      </c>
      <c r="CF7" s="24">
        <v>411.98</v>
      </c>
      <c r="CG7" s="24">
        <v>287.91000000000003</v>
      </c>
      <c r="CH7" s="24">
        <v>283.3</v>
      </c>
      <c r="CI7" s="24">
        <v>289.81</v>
      </c>
      <c r="CJ7" s="24">
        <v>282.70999999999998</v>
      </c>
      <c r="CK7" s="24">
        <v>291.82</v>
      </c>
      <c r="CL7" s="24">
        <v>294.83</v>
      </c>
      <c r="CM7" s="24" t="s">
        <v>104</v>
      </c>
      <c r="CN7" s="24" t="s">
        <v>104</v>
      </c>
      <c r="CO7" s="24" t="s">
        <v>104</v>
      </c>
      <c r="CP7" s="24" t="s">
        <v>104</v>
      </c>
      <c r="CQ7" s="24" t="s">
        <v>104</v>
      </c>
      <c r="CR7" s="24">
        <v>54.93</v>
      </c>
      <c r="CS7" s="24">
        <v>55.96</v>
      </c>
      <c r="CT7" s="24">
        <v>56.45</v>
      </c>
      <c r="CU7" s="24">
        <v>56.52</v>
      </c>
      <c r="CV7" s="24">
        <v>88.45</v>
      </c>
      <c r="CW7" s="24">
        <v>84.27</v>
      </c>
      <c r="CX7" s="24">
        <v>100</v>
      </c>
      <c r="CY7" s="24">
        <v>72.599999999999994</v>
      </c>
      <c r="CZ7" s="24">
        <v>100</v>
      </c>
      <c r="DA7" s="24">
        <v>100</v>
      </c>
      <c r="DB7" s="24">
        <v>100</v>
      </c>
      <c r="DC7" s="24">
        <v>65.569999999999993</v>
      </c>
      <c r="DD7" s="24">
        <v>60.12</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2024-01-22T02:05:29Z</cp:lastPrinted>
  <dcterms:created xsi:type="dcterms:W3CDTF">2023-12-12T03:01:02Z</dcterms:created>
  <dcterms:modified xsi:type="dcterms:W3CDTF">2024-03-04T01:55:08Z</dcterms:modified>
  <cp:category/>
</cp:coreProperties>
</file>